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80" windowHeight="10700" activeTab="0"/>
  </bookViews>
  <sheets>
    <sheet name="Usage Report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<sst xmlns="http://schemas.openxmlformats.org/spreadsheetml/2006/main" count="209" uniqueCount="209">
  <si>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Generated by BarkeepOnline</t>
  </si>
  <si>
    <t>May 21 2018, 5:22 pm</t>
  </si>
  <si>
    <t>Usage Report</t>
  </si>
  <si>
    <t>Starting Inventory</t>
  </si>
  <si>
    <t>December 28 2016, 10:43 am</t>
  </si>
  <si>
    <t>Ending Inventory</t>
  </si>
  <si>
    <t>January 3 2018, 1:30 pm</t>
  </si>
  <si>
    <t>Report Locations</t>
  </si>
  <si>
    <t>All Locations</t>
  </si>
  <si>
    <t>Item</t>
  </si>
  <si>
    <t>Price</t>
  </si>
  <si>
    <t>Size</t>
  </si>
  <si>
    <t>Item Code</t>
  </si>
  <si>
    <t>Start</t>
  </si>
  <si>
    <t>Start Price</t>
  </si>
  <si>
    <t>Start Value</t>
  </si>
  <si>
    <t>Received</t>
  </si>
  <si>
    <t>Received Price</t>
  </si>
  <si>
    <t>Received Cost</t>
  </si>
  <si>
    <t>Transfer</t>
  </si>
  <si>
    <t>Banquets</t>
  </si>
  <si>
    <t>Waste</t>
  </si>
  <si>
    <t>Empties</t>
  </si>
  <si>
    <t>End</t>
  </si>
  <si>
    <t>End Price</t>
  </si>
  <si>
    <t>End Value</t>
  </si>
  <si>
    <t>Used</t>
  </si>
  <si>
    <t>Oz</t>
  </si>
  <si>
    <t>Liters</t>
  </si>
  <si>
    <t>Servings</t>
  </si>
  <si>
    <t>Retail Value</t>
  </si>
  <si>
    <t>Used Price</t>
  </si>
  <si>
    <t>Cost</t>
  </si>
  <si>
    <t>Beer</t>
  </si>
  <si>
    <t>Domestic Bottled Beer</t>
  </si>
  <si>
    <t>Bud Light 12oz</t>
  </si>
  <si>
    <t>Miller Lite 12oz</t>
  </si>
  <si>
    <t>Pabst 16oz 16oz</t>
  </si>
  <si>
    <t>Pabst Blue Ribbon 12oz</t>
  </si>
  <si>
    <t>Total Domestic Bottled Beer</t>
  </si>
  <si>
    <t>Domestic Draft Beer</t>
  </si>
  <si>
    <t>Bud Lite Keg 15.5gal</t>
  </si>
  <si>
    <t>Total Domestic Draft Beer</t>
  </si>
  <si>
    <t>Premium Bottled Beer</t>
  </si>
  <si>
    <t>Amstel Light 12oz</t>
  </si>
  <si>
    <t>Anchor Steam 12oz</t>
  </si>
  <si>
    <t>Clausthaler 12oz</t>
  </si>
  <si>
    <t>Corona Extra 12oz</t>
  </si>
  <si>
    <t>Delirium Tremens 330ml</t>
  </si>
  <si>
    <t>Guinness  12oz</t>
  </si>
  <si>
    <t>Heineken 12oz</t>
  </si>
  <si>
    <t>Negra Modelo 12oz</t>
  </si>
  <si>
    <t>Sierra Nevada (12oz) 12oz</t>
  </si>
  <si>
    <t>Tecate  12oz</t>
  </si>
  <si>
    <t>Total Premium Bottled Beer</t>
  </si>
  <si>
    <t>Premium Draft Beer</t>
  </si>
  <si>
    <t>Ace Pear Cider - Draft 1690oz</t>
  </si>
  <si>
    <t>Blue Moon 15.5gal</t>
  </si>
  <si>
    <t>Dolores Saison 13.2gal</t>
  </si>
  <si>
    <t>Lagunitas IPA 15.5gal</t>
  </si>
  <si>
    <t>Magnolia Saison 5gal</t>
  </si>
  <si>
    <t>Modern Times Saison 15.5gal</t>
  </si>
  <si>
    <t>Stella Keg 13.2gal</t>
  </si>
  <si>
    <t>Total Premium Draft Beer</t>
  </si>
  <si>
    <t>Total Beer</t>
  </si>
  <si>
    <t>Liquor</t>
  </si>
  <si>
    <t>Call Liquor</t>
  </si>
  <si>
    <t>Absolut</t>
  </si>
  <si>
    <t>Absolut 1l</t>
  </si>
  <si>
    <t>Absolut 750 750ml</t>
  </si>
  <si>
    <t>Absolut Acai Berry 1l</t>
  </si>
  <si>
    <t>Absolut Citron 1l</t>
  </si>
  <si>
    <t>Absolut Lime 1l</t>
  </si>
  <si>
    <t>Absolut Mandarin 1l</t>
  </si>
  <si>
    <t>Absolut OAK 1l</t>
  </si>
  <si>
    <t>Absolut Pear 1l</t>
  </si>
  <si>
    <t>Absolut Ruby Red 1l</t>
  </si>
  <si>
    <t>Total Absolut</t>
  </si>
  <si>
    <t>Stoli</t>
  </si>
  <si>
    <t>Stoli Blueberi 1l</t>
  </si>
  <si>
    <t>Stoli Razberi 1l</t>
  </si>
  <si>
    <t>Stoli Vanil 1l</t>
  </si>
  <si>
    <t>Total Stoli</t>
  </si>
  <si>
    <t>Amaretto di Saronno 1l</t>
  </si>
  <si>
    <t>Bacardi Superior 750ml 750ml</t>
  </si>
  <si>
    <t>Bacardi Superior Light 1l</t>
  </si>
  <si>
    <t>Bailey's Irish Cream 1l</t>
  </si>
  <si>
    <t>Campari 1l</t>
  </si>
  <si>
    <t>Dewar's White Label Scotch 1l</t>
  </si>
  <si>
    <t>Espolon 1l</t>
  </si>
  <si>
    <t>Espolon 750 Ml 750ml</t>
  </si>
  <si>
    <t>Fernet Branca 750ml</t>
  </si>
  <si>
    <t>Fireball 1l</t>
  </si>
  <si>
    <t>Goldschlager 1l</t>
  </si>
  <si>
    <t>Jagermeister 1l</t>
  </si>
  <si>
    <t>Jameson 1l</t>
  </si>
  <si>
    <t>Kahlua 1l</t>
  </si>
  <si>
    <t>Kraken Dark Rum 1l</t>
  </si>
  <si>
    <t>Lillet Apertif 750ml</t>
  </si>
  <si>
    <t>Malibu Coconut Rum 1l</t>
  </si>
  <si>
    <t>Midori 1l</t>
  </si>
  <si>
    <t>Midori 750ml 750ml</t>
  </si>
  <si>
    <t>Sailor Jerrys 1l</t>
  </si>
  <si>
    <t>Seagram's 7 Crown 1l</t>
  </si>
  <si>
    <t>Skyy Cherry 1l</t>
  </si>
  <si>
    <t>Skyy Georgia Peach 1l</t>
  </si>
  <si>
    <t>Skyy Honeycrisp Apple 1l</t>
  </si>
  <si>
    <t>Skyy Pineapple 1l</t>
  </si>
  <si>
    <t>Southern Comfort 1l</t>
  </si>
  <si>
    <t>Stoli Blackberry 1l</t>
  </si>
  <si>
    <t>Tanqueray Gin 1l</t>
  </si>
  <si>
    <t>Tempelton Rye 1lt 1l</t>
  </si>
  <si>
    <t>Titos Handmade Vodka 1l</t>
  </si>
  <si>
    <t>Total Call Liquor</t>
  </si>
  <si>
    <t>Premium Liquor</t>
  </si>
  <si>
    <t>Effen</t>
  </si>
  <si>
    <t>Effen Black Cherry 750ml</t>
  </si>
  <si>
    <t>Effen Cucumber 750ml</t>
  </si>
  <si>
    <t>Total Effen</t>
  </si>
  <si>
    <t>Belvedere 1l</t>
  </si>
  <si>
    <t>Carpano Antica 1l</t>
  </si>
  <si>
    <t>Chambord 750ml</t>
  </si>
  <si>
    <t>Chareau 750ml</t>
  </si>
  <si>
    <t>Ciroc Peach 1l</t>
  </si>
  <si>
    <t>Cointreau 1l</t>
  </si>
  <si>
    <t>Domaine de Canton 1l</t>
  </si>
  <si>
    <t>Don Julio Blanco 750ml</t>
  </si>
  <si>
    <t>Don Julio Reposado 750ml</t>
  </si>
  <si>
    <t>Frangelico 1l</t>
  </si>
  <si>
    <t>Godiva Chocolate Liquor 750ml</t>
  </si>
  <si>
    <t>Grand Marnier 1l</t>
  </si>
  <si>
    <t>Grey Goose 1l</t>
  </si>
  <si>
    <t>Hendricks Gin 1l</t>
  </si>
  <si>
    <t>Hennessy 750ml 750ml</t>
  </si>
  <si>
    <t>Hennessy VS Cognac 1l</t>
  </si>
  <si>
    <t>Johnnie Walker Black 1l</t>
  </si>
  <si>
    <t>Knob Creek 1l</t>
  </si>
  <si>
    <t>Patron Silver 750ml</t>
  </si>
  <si>
    <t>Patron Silver- 1 Ltr 1l</t>
  </si>
  <si>
    <t>Rogue Voodoo Maple Bacon 750ml</t>
  </si>
  <si>
    <t>St Germain Liqueur 750ml</t>
  </si>
  <si>
    <t>Templeton Rye 750ml</t>
  </si>
  <si>
    <t>Total Premium Liquor</t>
  </si>
  <si>
    <t>Ultra Call Liquor</t>
  </si>
  <si>
    <t>Bacardi 151 1l</t>
  </si>
  <si>
    <t>Bombay Sapphire 1l</t>
  </si>
  <si>
    <t>Bulleit Bourbon 1l</t>
  </si>
  <si>
    <t>Bulleit Rye 1l</t>
  </si>
  <si>
    <t>Cazadores Reposado 1l</t>
  </si>
  <si>
    <t>Crown Royal 1l</t>
  </si>
  <si>
    <t>El Silencio 750ml</t>
  </si>
  <si>
    <t>Herradura Blanco 1l</t>
  </si>
  <si>
    <t>Jack Daniels 1l</t>
  </si>
  <si>
    <t>Jack Daniels Fire 1l</t>
  </si>
  <si>
    <t>Ketel One 1l</t>
  </si>
  <si>
    <t>Ketel One Oranje 1l</t>
  </si>
  <si>
    <t>Maker's Mark Whiskey 1l</t>
  </si>
  <si>
    <t>Total Ultra Call Liquor</t>
  </si>
  <si>
    <t>Ultra Premium Liquor</t>
  </si>
  <si>
    <t>Clase Azul Plata 750ml</t>
  </si>
  <si>
    <t>Clase Azul Repo 750ml</t>
  </si>
  <si>
    <t>Total Ultra Premium Liquor</t>
  </si>
  <si>
    <t>Well Liquor</t>
  </si>
  <si>
    <t>Barton Gin 1l</t>
  </si>
  <si>
    <t>Barton Light Rum 1l</t>
  </si>
  <si>
    <t>Barton Reserve Whiskey 1l</t>
  </si>
  <si>
    <t>Cinzano Dry Vermouth 1l</t>
  </si>
  <si>
    <t>DeKuyper Blue Curacao 1l</t>
  </si>
  <si>
    <t>DeKuyper Butter Shots 1l</t>
  </si>
  <si>
    <t>DeKuyper Creme de Cocoa 1l</t>
  </si>
  <si>
    <t>DeKuyper Peachtree Schnapps 1l</t>
  </si>
  <si>
    <t>Dekuyper Peppermint Schnapps 1l</t>
  </si>
  <si>
    <t>DeKuyper Sloe Gin 1l</t>
  </si>
  <si>
    <t>DeKuyper Sour Apple Pucker 1l</t>
  </si>
  <si>
    <t>Desert Island LIT 1l</t>
  </si>
  <si>
    <t>Lejon Extra Dry Vermouth 750ml</t>
  </si>
  <si>
    <t>Lejon Sweet Vermouth 750ml</t>
  </si>
  <si>
    <t>Montezuma Tequila 1l</t>
  </si>
  <si>
    <t>Relska Vodka 1l</t>
  </si>
  <si>
    <t>Smirnoff Vodka 1l</t>
  </si>
  <si>
    <t>Total Well Liquor</t>
  </si>
  <si>
    <t>Total Liquor</t>
  </si>
  <si>
    <t>Misc</t>
  </si>
  <si>
    <t>Red Bull</t>
  </si>
  <si>
    <t>Red Bull 250ml</t>
  </si>
  <si>
    <t>Red Bull Sugar Free 250ml</t>
  </si>
  <si>
    <t>Total Red Bull</t>
  </si>
  <si>
    <t>Total Misc</t>
  </si>
  <si>
    <t>Wine</t>
  </si>
  <si>
    <t>Champagne</t>
  </si>
  <si>
    <t>Dom Perignon 2004 750ml</t>
  </si>
  <si>
    <t>Mumm Napa Brut Rose 750ml</t>
  </si>
  <si>
    <t>Veuve Clicquot Yellow Label 750ml</t>
  </si>
  <si>
    <t>Wolf Blass Sparkling Brut 750ml</t>
  </si>
  <si>
    <t>Total Champagne</t>
  </si>
  <si>
    <t>House Wine</t>
  </si>
  <si>
    <t>Diseno Malbec 750ml</t>
  </si>
  <si>
    <t>Hidden Crush Cabernet 750ml</t>
  </si>
  <si>
    <t>St Jean Pino Noir 750ml</t>
  </si>
  <si>
    <t>Total House Wine</t>
  </si>
  <si>
    <t>Premium Wine</t>
  </si>
  <si>
    <t>Billette Rose 750ml</t>
  </si>
  <si>
    <t>Kim Crawford Sauv Blanc 750ml</t>
  </si>
  <si>
    <t>Meiomi Pinot Noir 750ml</t>
  </si>
  <si>
    <t>Monterey Chardonnay By Chalone 750ml</t>
  </si>
  <si>
    <t>Total Premium Wine</t>
  </si>
  <si>
    <t>Total Wine</t>
  </si>
  <si>
    <t>Total</t>
  </si>
  <si>
    <t>My Bar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</si>
</sst>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##"/>
    <numFmt numFmtId="166" formatCode="#####0"/>
  </numFmts>
  <fonts count="40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2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left" indent="1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right" textRotation="90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inden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indent="2"/>
      <protection/>
    </xf>
    <xf numFmtId="164" fontId="1" fillId="0" borderId="0" xfId="0" applyNumberFormat="1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64" fontId="4" fillId="35" borderId="0" xfId="0" applyNumberFormat="1" applyFont="1" applyFill="1" applyAlignment="1" applyProtection="1">
      <alignment/>
      <protection/>
    </xf>
    <xf numFmtId="165" fontId="4" fillId="35" borderId="0" xfId="0" applyNumberFormat="1" applyFont="1" applyFill="1" applyAlignment="1" applyProtection="1">
      <alignment/>
      <protection/>
    </xf>
    <xf numFmtId="166" fontId="4" fillId="35" borderId="0" xfId="0" applyNumberFormat="1" applyFont="1" applyFill="1" applyAlignment="1" applyProtection="1">
      <alignment/>
      <protection/>
    </xf>
    <xf numFmtId="0" fontId="4" fillId="36" borderId="0" xfId="0" applyFont="1" applyFill="1" applyAlignment="1" applyProtection="1">
      <alignment indent="1"/>
      <protection/>
    </xf>
    <xf numFmtId="164" fontId="4" fillId="36" borderId="0" xfId="0" applyNumberFormat="1" applyFont="1" applyFill="1" applyAlignment="1" applyProtection="1">
      <alignment/>
      <protection/>
    </xf>
    <xf numFmtId="165" fontId="4" fillId="36" borderId="0" xfId="0" applyNumberFormat="1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166" fontId="4" fillId="36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4" fillId="34" borderId="0" xfId="0" applyNumberFormat="1" applyFont="1" applyFill="1" applyAlignment="1" applyProtection="1">
      <alignment/>
      <protection/>
    </xf>
    <xf numFmtId="166" fontId="4" fillId="34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indent="2"/>
      <protection/>
    </xf>
    <xf numFmtId="0" fontId="1" fillId="0" borderId="0" xfId="0" applyFont="1" applyFill="1" applyAlignment="1" applyProtection="1">
      <alignment indent="3"/>
      <protection/>
    </xf>
    <xf numFmtId="0" fontId="4" fillId="35" borderId="0" xfId="0" applyFont="1" applyFill="1" applyAlignment="1" applyProtection="1">
      <alignment indent="2"/>
      <protection/>
    </xf>
    <xf numFmtId="0" fontId="5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164" fontId="4" fillId="37" borderId="0" xfId="0" applyNumberFormat="1" applyFont="1" applyFill="1" applyAlignment="1" applyProtection="1">
      <alignment/>
      <protection/>
    </xf>
    <xf numFmtId="165" fontId="4" fillId="37" borderId="0" xfId="0" applyNumberFormat="1" applyFont="1" applyFill="1" applyAlignment="1" applyProtection="1">
      <alignment/>
      <protection/>
    </xf>
    <xf numFmtId="166" fontId="4" fillId="37" borderId="0" xfId="0" applyNumberFormat="1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47E"/>
      <rgbColor rgb="0090CCDE"/>
      <rgbColor rgb="00FF0000"/>
      <rgbColor rgb="00DAEEF4"/>
      <rgbColor rgb="00B5DDE9"/>
      <rgbColor rgb="006BBBD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tabSelected="1" workbookViewId="0" topLeftCell="A1">
      <selection activeCell="A188" sqref="A188"/>
    </sheetView>
  </sheetViews>
  <sheetFormatPr defaultColWidth="8.8515625" defaultRowHeight="15"/>
  <cols>
    <col min="1" max="1" width="28.00390625" style="0" customWidth="1"/>
    <col min="2" max="2" width="8.00390625" style="0" customWidth="1"/>
    <col min="3" max="3" width="8.00390625" style="0" hidden="1" customWidth="1"/>
    <col min="4" max="4" width="20.00390625" style="0" hidden="1" customWidth="1"/>
    <col min="5" max="6" width="8.00390625" style="0" customWidth="1"/>
    <col min="7" max="7" width="12.00390625" style="0" customWidth="1"/>
    <col min="8" max="9" width="8.00390625" style="0" customWidth="1"/>
    <col min="10" max="10" width="12.00390625" style="0" customWidth="1"/>
    <col min="11" max="12" width="8.00390625" style="0" hidden="1" customWidth="1"/>
    <col min="13" max="13" width="8.00390625" style="0" customWidth="1"/>
    <col min="14" max="14" width="8.00390625" style="0" hidden="1" customWidth="1"/>
    <col min="15" max="16" width="8.00390625" style="0" customWidth="1"/>
    <col min="17" max="17" width="12.00390625" style="0" customWidth="1"/>
    <col min="18" max="18" width="8.00390625" style="0" customWidth="1"/>
    <col min="19" max="19" width="12.00390625" style="0" hidden="1" customWidth="1"/>
    <col min="20" max="21" width="8.00390625" style="0" hidden="1" customWidth="1"/>
    <col min="22" max="22" width="12.00390625" style="0" hidden="1" customWidth="1"/>
    <col min="23" max="23" width="8.00390625" style="0" customWidth="1"/>
    <col min="24" max="24" width="12.00390625" style="0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2" t="s">
        <v>208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 t="s">
        <v>0</v>
      </c>
    </row>
    <row r="3" spans="1:2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 t="s">
        <v>1</v>
      </c>
    </row>
    <row r="4" spans="1:24" ht="15.75" customHeight="1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>
      <c r="A6" s="5" t="s">
        <v>3</v>
      </c>
      <c r="B6" s="6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" customHeight="1">
      <c r="A7" s="5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 customHeight="1">
      <c r="A8" s="5" t="s">
        <v>5</v>
      </c>
      <c r="B8" s="6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" customHeight="1">
      <c r="A9" s="5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8" customHeight="1">
      <c r="A10" s="5" t="s">
        <v>7</v>
      </c>
      <c r="B10" s="6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7.5">
      <c r="A12" s="7" t="s">
        <v>9</v>
      </c>
      <c r="B12" s="8" t="s">
        <v>10</v>
      </c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  <c r="H12" s="8" t="s">
        <v>16</v>
      </c>
      <c r="I12" s="8" t="s">
        <v>17</v>
      </c>
      <c r="J12" s="8" t="s">
        <v>18</v>
      </c>
      <c r="K12" s="8" t="s">
        <v>19</v>
      </c>
      <c r="L12" s="8" t="s">
        <v>20</v>
      </c>
      <c r="M12" s="8" t="s">
        <v>21</v>
      </c>
      <c r="N12" s="8" t="s">
        <v>22</v>
      </c>
      <c r="O12" s="8" t="s">
        <v>23</v>
      </c>
      <c r="P12" s="8" t="s">
        <v>24</v>
      </c>
      <c r="Q12" s="8" t="s">
        <v>25</v>
      </c>
      <c r="R12" s="8" t="s">
        <v>26</v>
      </c>
      <c r="S12" s="8" t="s">
        <v>27</v>
      </c>
      <c r="T12" s="8" t="s">
        <v>28</v>
      </c>
      <c r="U12" s="8" t="s">
        <v>29</v>
      </c>
      <c r="V12" s="8" t="s">
        <v>30</v>
      </c>
      <c r="W12" s="8" t="s">
        <v>31</v>
      </c>
      <c r="X12" s="8" t="s">
        <v>32</v>
      </c>
    </row>
    <row r="13" ht="13.5">
      <c r="A13" s="9" t="s">
        <v>33</v>
      </c>
    </row>
    <row r="14" ht="13.5">
      <c r="A14" s="10" t="s">
        <v>34</v>
      </c>
    </row>
    <row r="15" spans="1:24" ht="13.5">
      <c r="A15" s="12" t="s">
        <v>35</v>
      </c>
      <c r="B15" s="13">
        <v>0.84</v>
      </c>
      <c r="C15" s="14">
        <v>12</v>
      </c>
      <c r="D15" s="11"/>
      <c r="E15" s="15">
        <v>299</v>
      </c>
      <c r="F15" s="13">
        <v>0.84</v>
      </c>
      <c r="G15" s="13">
        <v>251.16</v>
      </c>
      <c r="H15" s="15">
        <v>8688</v>
      </c>
      <c r="I15" s="13">
        <v>0.838167955801105</v>
      </c>
      <c r="J15" s="13">
        <v>7282.0032</v>
      </c>
      <c r="K15" s="15">
        <v>0</v>
      </c>
      <c r="L15" s="15">
        <v>0</v>
      </c>
      <c r="M15" s="15">
        <v>5</v>
      </c>
      <c r="N15" s="15">
        <v>0</v>
      </c>
      <c r="O15" s="15">
        <v>527</v>
      </c>
      <c r="P15" s="13">
        <v>0.84</v>
      </c>
      <c r="Q15" s="13">
        <v>442.68</v>
      </c>
      <c r="R15" s="15">
        <v>8455</v>
      </c>
      <c r="S15" s="15">
        <v>101460</v>
      </c>
      <c r="T15" s="15">
        <v>3000.7</v>
      </c>
      <c r="U15" s="15">
        <v>0</v>
      </c>
      <c r="V15" s="13">
        <v>0</v>
      </c>
      <c r="W15" s="13">
        <v>0.8381</v>
      </c>
      <c r="X15" s="13">
        <v>7086.2706</v>
      </c>
    </row>
    <row r="16" spans="1:24" ht="13.5">
      <c r="A16" s="12" t="s">
        <v>36</v>
      </c>
      <c r="B16" s="13">
        <v>0.8479</v>
      </c>
      <c r="C16" s="14">
        <v>12</v>
      </c>
      <c r="D16" s="11"/>
      <c r="E16" s="15">
        <v>125</v>
      </c>
      <c r="F16" s="13">
        <v>0.8055064</v>
      </c>
      <c r="G16" s="13">
        <v>100.6883</v>
      </c>
      <c r="H16" s="15">
        <v>2256</v>
      </c>
      <c r="I16" s="16">
        <v>0.8485446808510638</v>
      </c>
      <c r="J16" s="13">
        <v>1914.3168</v>
      </c>
      <c r="K16" s="15">
        <v>0</v>
      </c>
      <c r="L16" s="15">
        <v>0</v>
      </c>
      <c r="M16" s="15">
        <v>1</v>
      </c>
      <c r="N16" s="15">
        <v>0</v>
      </c>
      <c r="O16" s="15">
        <v>116</v>
      </c>
      <c r="P16" s="13">
        <v>0.8468310344827586</v>
      </c>
      <c r="Q16" s="13">
        <v>98.2324</v>
      </c>
      <c r="R16" s="15">
        <v>2264</v>
      </c>
      <c r="S16" s="15">
        <v>27168</v>
      </c>
      <c r="T16" s="15">
        <v>803.5</v>
      </c>
      <c r="U16" s="15">
        <v>0</v>
      </c>
      <c r="V16" s="13">
        <v>0</v>
      </c>
      <c r="W16" s="13">
        <v>0.8463</v>
      </c>
      <c r="X16" s="13">
        <v>1915.9248</v>
      </c>
    </row>
    <row r="17" spans="1:24" ht="13.5">
      <c r="A17" s="12" t="s">
        <v>37</v>
      </c>
      <c r="B17" s="13">
        <v>0.7875</v>
      </c>
      <c r="C17" s="14">
        <v>16</v>
      </c>
      <c r="D17" s="11"/>
      <c r="E17" s="15">
        <v>75</v>
      </c>
      <c r="F17" s="13">
        <v>0.7404000000000001</v>
      </c>
      <c r="G17" s="13">
        <v>55.53</v>
      </c>
      <c r="H17" s="15">
        <v>1008</v>
      </c>
      <c r="I17" s="13">
        <v>0.743397619047619</v>
      </c>
      <c r="J17" s="13">
        <v>749.3448</v>
      </c>
      <c r="K17" s="15">
        <v>0</v>
      </c>
      <c r="L17" s="15">
        <v>0</v>
      </c>
      <c r="M17" s="15">
        <v>0</v>
      </c>
      <c r="N17" s="15">
        <v>0</v>
      </c>
      <c r="O17" s="15">
        <v>70</v>
      </c>
      <c r="P17" s="13">
        <v>0.7404000000000001</v>
      </c>
      <c r="Q17" s="13">
        <v>51.828</v>
      </c>
      <c r="R17" s="15">
        <v>1013</v>
      </c>
      <c r="S17" s="15">
        <v>16208</v>
      </c>
      <c r="T17" s="15">
        <v>479.4</v>
      </c>
      <c r="U17" s="15">
        <v>0</v>
      </c>
      <c r="V17" s="13">
        <v>0</v>
      </c>
      <c r="W17" s="13">
        <v>0.7434</v>
      </c>
      <c r="X17" s="13">
        <v>753.0468</v>
      </c>
    </row>
    <row r="18" spans="1:24" ht="13.5">
      <c r="A18" s="12" t="s">
        <v>38</v>
      </c>
      <c r="B18" s="13">
        <v>0.5812</v>
      </c>
      <c r="C18" s="14">
        <v>12</v>
      </c>
      <c r="D18" s="11"/>
      <c r="E18" s="15">
        <v>0</v>
      </c>
      <c r="F18" s="13">
        <v>0</v>
      </c>
      <c r="G18" s="13">
        <v>0</v>
      </c>
      <c r="H18" s="15">
        <v>24</v>
      </c>
      <c r="I18" s="13">
        <v>0.5812</v>
      </c>
      <c r="J18" s="13">
        <v>13.9488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3">
        <v>0</v>
      </c>
      <c r="Q18" s="13">
        <v>0</v>
      </c>
      <c r="R18" s="15">
        <v>24</v>
      </c>
      <c r="S18" s="15">
        <v>288</v>
      </c>
      <c r="T18" s="15">
        <v>8.5</v>
      </c>
      <c r="U18" s="15">
        <v>0</v>
      </c>
      <c r="V18" s="13">
        <v>0</v>
      </c>
      <c r="W18" s="13">
        <v>0.5812</v>
      </c>
      <c r="X18" s="13">
        <v>13.9488</v>
      </c>
    </row>
    <row r="19" spans="1:24" ht="13.5">
      <c r="A19" s="21" t="s">
        <v>39</v>
      </c>
      <c r="B19" s="22"/>
      <c r="C19" s="23"/>
      <c r="D19" s="24"/>
      <c r="E19" s="25">
        <f>SUM(E15:E18)</f>
        <v>499</v>
      </c>
      <c r="F19" s="22"/>
      <c r="G19" s="22">
        <f>SUM(G15:G18)</f>
        <v>407.37829999999997</v>
      </c>
      <c r="H19" s="25">
        <f>SUM(H15:H18)</f>
        <v>11976</v>
      </c>
      <c r="I19" s="22"/>
      <c r="J19" s="22">
        <f aca="true" t="shared" si="0" ref="J19:O19">SUM(J15:J18)</f>
        <v>9959.6136</v>
      </c>
      <c r="K19" s="25">
        <f t="shared" si="0"/>
        <v>0</v>
      </c>
      <c r="L19" s="25">
        <f t="shared" si="0"/>
        <v>0</v>
      </c>
      <c r="M19" s="25">
        <f t="shared" si="0"/>
        <v>6</v>
      </c>
      <c r="N19" s="25">
        <f t="shared" si="0"/>
        <v>0</v>
      </c>
      <c r="O19" s="25">
        <f t="shared" si="0"/>
        <v>713</v>
      </c>
      <c r="P19" s="22"/>
      <c r="Q19" s="22">
        <f aca="true" t="shared" si="1" ref="Q19:V19">SUM(Q15:Q18)</f>
        <v>592.7404</v>
      </c>
      <c r="R19" s="25">
        <f t="shared" si="1"/>
        <v>11756</v>
      </c>
      <c r="S19" s="25">
        <f t="shared" si="1"/>
        <v>145124</v>
      </c>
      <c r="T19" s="23">
        <f t="shared" si="1"/>
        <v>4292.099999999999</v>
      </c>
      <c r="U19" s="25">
        <f t="shared" si="1"/>
        <v>0</v>
      </c>
      <c r="V19" s="22">
        <f t="shared" si="1"/>
        <v>0</v>
      </c>
      <c r="W19" s="22"/>
      <c r="X19" s="22">
        <f>SUM(X15:X18)</f>
        <v>9769.191</v>
      </c>
    </row>
    <row r="20" ht="13.5">
      <c r="A20" s="10" t="s">
        <v>40</v>
      </c>
    </row>
    <row r="21" spans="1:24" ht="13.5">
      <c r="A21" s="12" t="s">
        <v>41</v>
      </c>
      <c r="B21" s="13">
        <v>117</v>
      </c>
      <c r="C21" s="14">
        <v>1984</v>
      </c>
      <c r="D21" s="11"/>
      <c r="E21" s="15">
        <v>4.95</v>
      </c>
      <c r="F21" s="13">
        <v>116.99999999999999</v>
      </c>
      <c r="G21" s="13">
        <v>579.15</v>
      </c>
      <c r="H21" s="15">
        <v>27</v>
      </c>
      <c r="I21" s="13">
        <v>110.02518518518518</v>
      </c>
      <c r="J21" s="13">
        <v>2970.68</v>
      </c>
      <c r="K21" s="15">
        <v>0</v>
      </c>
      <c r="L21" s="15">
        <v>0</v>
      </c>
      <c r="M21" s="15">
        <v>0</v>
      </c>
      <c r="N21" s="15">
        <v>0</v>
      </c>
      <c r="O21" s="14">
        <v>4.14</v>
      </c>
      <c r="P21" s="13">
        <v>62.3758695652174</v>
      </c>
      <c r="Q21" s="13">
        <v>258.2361</v>
      </c>
      <c r="R21" s="14">
        <v>27.81</v>
      </c>
      <c r="S21" s="14">
        <v>55173.7</v>
      </c>
      <c r="T21" s="14">
        <v>1631.7</v>
      </c>
      <c r="U21" s="15">
        <v>0</v>
      </c>
      <c r="V21" s="13">
        <v>0</v>
      </c>
      <c r="W21" s="13">
        <v>118.3601</v>
      </c>
      <c r="X21" s="13">
        <v>3291.5939</v>
      </c>
    </row>
    <row r="22" spans="1:24" ht="13.5">
      <c r="A22" s="21" t="s">
        <v>42</v>
      </c>
      <c r="B22" s="22"/>
      <c r="C22" s="23"/>
      <c r="D22" s="24"/>
      <c r="E22" s="25">
        <f>SUM(E21:E21)</f>
        <v>4.95</v>
      </c>
      <c r="F22" s="22"/>
      <c r="G22" s="22">
        <f>SUM(G21:G21)</f>
        <v>579.15</v>
      </c>
      <c r="H22" s="25">
        <f>SUM(H21:H21)</f>
        <v>27</v>
      </c>
      <c r="I22" s="22"/>
      <c r="J22" s="22">
        <f aca="true" t="shared" si="2" ref="J22:O22">SUM(J21:J21)</f>
        <v>2970.68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3">
        <f t="shared" si="2"/>
        <v>4.14</v>
      </c>
      <c r="P22" s="22"/>
      <c r="Q22" s="22">
        <f aca="true" t="shared" si="3" ref="Q22:V22">SUM(Q21:Q21)</f>
        <v>258.2361</v>
      </c>
      <c r="R22" s="23">
        <f t="shared" si="3"/>
        <v>27.81</v>
      </c>
      <c r="S22" s="23">
        <f t="shared" si="3"/>
        <v>55173.7</v>
      </c>
      <c r="T22" s="23">
        <f t="shared" si="3"/>
        <v>1631.7</v>
      </c>
      <c r="U22" s="25">
        <f t="shared" si="3"/>
        <v>0</v>
      </c>
      <c r="V22" s="22">
        <f t="shared" si="3"/>
        <v>0</v>
      </c>
      <c r="W22" s="22"/>
      <c r="X22" s="22">
        <f>SUM(X21:X21)</f>
        <v>3291.5939</v>
      </c>
    </row>
    <row r="23" ht="13.5">
      <c r="A23" s="10" t="s">
        <v>43</v>
      </c>
    </row>
    <row r="24" spans="1:24" ht="13.5">
      <c r="A24" s="12" t="s">
        <v>44</v>
      </c>
      <c r="B24" s="13">
        <v>1.125</v>
      </c>
      <c r="C24" s="14">
        <v>12</v>
      </c>
      <c r="D24" s="11"/>
      <c r="E24" s="15">
        <v>111</v>
      </c>
      <c r="F24" s="13">
        <v>1.1367</v>
      </c>
      <c r="G24" s="13">
        <v>126.1737</v>
      </c>
      <c r="H24" s="15">
        <v>792</v>
      </c>
      <c r="I24" s="16">
        <v>1.133909090909091</v>
      </c>
      <c r="J24" s="13">
        <v>898.056</v>
      </c>
      <c r="K24" s="15">
        <v>0</v>
      </c>
      <c r="L24" s="15">
        <v>0</v>
      </c>
      <c r="M24" s="15">
        <v>0</v>
      </c>
      <c r="N24" s="15">
        <v>0</v>
      </c>
      <c r="O24" s="15">
        <v>101</v>
      </c>
      <c r="P24" s="13">
        <v>1.177451485148515</v>
      </c>
      <c r="Q24" s="13">
        <v>118.9226</v>
      </c>
      <c r="R24" s="15">
        <v>802</v>
      </c>
      <c r="S24" s="15">
        <v>9624</v>
      </c>
      <c r="T24" s="15">
        <v>284.6</v>
      </c>
      <c r="U24" s="15">
        <v>0</v>
      </c>
      <c r="V24" s="13">
        <v>0</v>
      </c>
      <c r="W24" s="13">
        <v>1.1288</v>
      </c>
      <c r="X24" s="13">
        <v>905.3071</v>
      </c>
    </row>
    <row r="25" spans="1:24" ht="13.5">
      <c r="A25" s="12" t="s">
        <v>45</v>
      </c>
      <c r="B25" s="13">
        <v>1.3</v>
      </c>
      <c r="C25" s="14">
        <v>12</v>
      </c>
      <c r="D25" s="11"/>
      <c r="E25" s="15">
        <v>108</v>
      </c>
      <c r="F25" s="13">
        <v>1.2907444444444442</v>
      </c>
      <c r="G25" s="13">
        <v>139.4004</v>
      </c>
      <c r="H25" s="15">
        <v>1296</v>
      </c>
      <c r="I25" s="13">
        <v>1.2810166666666667</v>
      </c>
      <c r="J25" s="13">
        <v>1660.1976</v>
      </c>
      <c r="K25" s="15">
        <v>0</v>
      </c>
      <c r="L25" s="15">
        <v>0</v>
      </c>
      <c r="M25" s="15">
        <v>0</v>
      </c>
      <c r="N25" s="15">
        <v>0</v>
      </c>
      <c r="O25" s="15">
        <v>159</v>
      </c>
      <c r="P25" s="13">
        <v>1.2924528301886793</v>
      </c>
      <c r="Q25" s="13">
        <v>205.5</v>
      </c>
      <c r="R25" s="15">
        <v>1245</v>
      </c>
      <c r="S25" s="15">
        <v>14940</v>
      </c>
      <c r="T25" s="15">
        <v>441.9</v>
      </c>
      <c r="U25" s="15">
        <v>0</v>
      </c>
      <c r="V25" s="13">
        <v>0</v>
      </c>
      <c r="W25" s="13">
        <v>1.2804</v>
      </c>
      <c r="X25" s="13">
        <v>1594.098</v>
      </c>
    </row>
    <row r="26" spans="1:24" ht="13.5">
      <c r="A26" s="12" t="s">
        <v>46</v>
      </c>
      <c r="B26" s="13">
        <v>0.95</v>
      </c>
      <c r="C26" s="14">
        <v>12</v>
      </c>
      <c r="D26" s="11"/>
      <c r="E26" s="15">
        <v>43</v>
      </c>
      <c r="F26" s="13">
        <v>0.9500000000000001</v>
      </c>
      <c r="G26" s="13">
        <v>40.85</v>
      </c>
      <c r="H26" s="15">
        <v>240</v>
      </c>
      <c r="I26" s="16">
        <v>0.95584</v>
      </c>
      <c r="J26" s="13">
        <v>229.4016</v>
      </c>
      <c r="K26" s="15">
        <v>0</v>
      </c>
      <c r="L26" s="15">
        <v>0</v>
      </c>
      <c r="M26" s="15">
        <v>1</v>
      </c>
      <c r="N26" s="15">
        <v>0</v>
      </c>
      <c r="O26" s="15">
        <v>66</v>
      </c>
      <c r="P26" s="13">
        <v>0.9447181818181818</v>
      </c>
      <c r="Q26" s="13">
        <v>62.3514</v>
      </c>
      <c r="R26" s="15">
        <v>216</v>
      </c>
      <c r="S26" s="15">
        <v>2592</v>
      </c>
      <c r="T26" s="15">
        <v>76.7</v>
      </c>
      <c r="U26" s="15">
        <v>0</v>
      </c>
      <c r="V26" s="13">
        <v>0</v>
      </c>
      <c r="W26" s="13">
        <v>0.9581</v>
      </c>
      <c r="X26" s="13">
        <v>206.9502</v>
      </c>
    </row>
    <row r="27" spans="1:24" ht="13.5">
      <c r="A27" s="12" t="s">
        <v>47</v>
      </c>
      <c r="B27" s="13">
        <v>1.1833</v>
      </c>
      <c r="C27" s="14">
        <v>12</v>
      </c>
      <c r="D27" s="11"/>
      <c r="E27" s="15">
        <v>252</v>
      </c>
      <c r="F27" s="13">
        <v>1.1833</v>
      </c>
      <c r="G27" s="13">
        <v>298.1916</v>
      </c>
      <c r="H27" s="15">
        <v>21456</v>
      </c>
      <c r="I27" s="13">
        <v>1.178220581655481</v>
      </c>
      <c r="J27" s="13">
        <v>25279.9008</v>
      </c>
      <c r="K27" s="15">
        <v>0</v>
      </c>
      <c r="L27" s="15">
        <v>0</v>
      </c>
      <c r="M27" s="15">
        <v>16</v>
      </c>
      <c r="N27" s="15">
        <v>0</v>
      </c>
      <c r="O27" s="15">
        <v>36</v>
      </c>
      <c r="P27" s="13">
        <v>1.1833</v>
      </c>
      <c r="Q27" s="13">
        <v>42.5988</v>
      </c>
      <c r="R27" s="15">
        <v>21656</v>
      </c>
      <c r="S27" s="15">
        <v>259872</v>
      </c>
      <c r="T27" s="15">
        <v>7685.7</v>
      </c>
      <c r="U27" s="15">
        <v>0</v>
      </c>
      <c r="V27" s="13">
        <v>0</v>
      </c>
      <c r="W27" s="13">
        <v>1.1783</v>
      </c>
      <c r="X27" s="13">
        <v>25516.3456</v>
      </c>
    </row>
    <row r="28" spans="1:24" ht="13.5">
      <c r="A28" s="12" t="s">
        <v>48</v>
      </c>
      <c r="B28" s="13">
        <v>4.45</v>
      </c>
      <c r="C28" s="14">
        <v>11.16</v>
      </c>
      <c r="D28" s="11"/>
      <c r="E28" s="15">
        <v>65</v>
      </c>
      <c r="F28" s="13">
        <v>4.45</v>
      </c>
      <c r="G28" s="13">
        <v>289.25</v>
      </c>
      <c r="H28" s="15">
        <v>384</v>
      </c>
      <c r="I28" s="13">
        <v>4.3374999999999995</v>
      </c>
      <c r="J28" s="13">
        <v>1665.6</v>
      </c>
      <c r="K28" s="15">
        <v>0</v>
      </c>
      <c r="L28" s="15">
        <v>0</v>
      </c>
      <c r="M28" s="15">
        <v>0</v>
      </c>
      <c r="N28" s="15">
        <v>0</v>
      </c>
      <c r="O28" s="15">
        <v>60</v>
      </c>
      <c r="P28" s="13">
        <v>4.25</v>
      </c>
      <c r="Q28" s="13">
        <v>255</v>
      </c>
      <c r="R28" s="15">
        <v>389</v>
      </c>
      <c r="S28" s="15">
        <v>4341.2</v>
      </c>
      <c r="T28" s="15">
        <v>128.4</v>
      </c>
      <c r="U28" s="15">
        <v>0</v>
      </c>
      <c r="V28" s="13">
        <v>0</v>
      </c>
      <c r="W28" s="13">
        <v>4.3698</v>
      </c>
      <c r="X28" s="13">
        <v>1699.85</v>
      </c>
    </row>
    <row r="29" spans="1:24" ht="13.5">
      <c r="A29" s="12" t="s">
        <v>49</v>
      </c>
      <c r="B29" s="13">
        <v>1.18</v>
      </c>
      <c r="C29" s="14">
        <v>12</v>
      </c>
      <c r="D29" s="11"/>
      <c r="E29" s="15">
        <v>56</v>
      </c>
      <c r="F29" s="13">
        <v>1.1510714285714285</v>
      </c>
      <c r="G29" s="13">
        <v>64.46</v>
      </c>
      <c r="H29" s="15">
        <v>552</v>
      </c>
      <c r="I29" s="13">
        <v>1.166513043478261</v>
      </c>
      <c r="J29" s="13">
        <v>643.9152</v>
      </c>
      <c r="K29" s="15">
        <v>0</v>
      </c>
      <c r="L29" s="15">
        <v>0</v>
      </c>
      <c r="M29" s="15">
        <v>1</v>
      </c>
      <c r="N29" s="15">
        <v>0</v>
      </c>
      <c r="O29" s="15">
        <v>27</v>
      </c>
      <c r="P29" s="13">
        <v>1.174811111111111</v>
      </c>
      <c r="Q29" s="13">
        <v>31.7199</v>
      </c>
      <c r="R29" s="15">
        <v>580</v>
      </c>
      <c r="S29" s="15">
        <v>6960</v>
      </c>
      <c r="T29" s="15">
        <v>205.8</v>
      </c>
      <c r="U29" s="15">
        <v>0</v>
      </c>
      <c r="V29" s="13">
        <v>0</v>
      </c>
      <c r="W29" s="13">
        <v>1.1646</v>
      </c>
      <c r="X29" s="13">
        <v>675.4753</v>
      </c>
    </row>
    <row r="30" spans="1:24" ht="13.5">
      <c r="A30" s="12" t="s">
        <v>50</v>
      </c>
      <c r="B30" s="13">
        <v>1.1667</v>
      </c>
      <c r="C30" s="14">
        <v>12</v>
      </c>
      <c r="D30" s="11"/>
      <c r="E30" s="15">
        <v>134</v>
      </c>
      <c r="F30" s="13">
        <v>1.125</v>
      </c>
      <c r="G30" s="13">
        <v>150.75</v>
      </c>
      <c r="H30" s="15">
        <v>4152</v>
      </c>
      <c r="I30" s="13">
        <v>1.132349132947977</v>
      </c>
      <c r="J30" s="13">
        <v>4701.5136</v>
      </c>
      <c r="K30" s="15">
        <v>0</v>
      </c>
      <c r="L30" s="15">
        <v>0</v>
      </c>
      <c r="M30" s="15">
        <v>0</v>
      </c>
      <c r="N30" s="15">
        <v>0</v>
      </c>
      <c r="O30" s="15">
        <v>125</v>
      </c>
      <c r="P30" s="13">
        <v>1.125</v>
      </c>
      <c r="Q30" s="13">
        <v>140.625</v>
      </c>
      <c r="R30" s="15">
        <v>4161</v>
      </c>
      <c r="S30" s="15">
        <v>49932</v>
      </c>
      <c r="T30" s="15">
        <v>1476.7</v>
      </c>
      <c r="U30" s="15">
        <v>0</v>
      </c>
      <c r="V30" s="13">
        <v>0</v>
      </c>
      <c r="W30" s="13">
        <v>1.1323</v>
      </c>
      <c r="X30" s="13">
        <v>4711.6386</v>
      </c>
    </row>
    <row r="31" spans="1:24" ht="13.5">
      <c r="A31" s="12" t="s">
        <v>51</v>
      </c>
      <c r="B31" s="13">
        <v>1.1521</v>
      </c>
      <c r="C31" s="14">
        <v>12</v>
      </c>
      <c r="D31" s="11"/>
      <c r="E31" s="15">
        <v>22</v>
      </c>
      <c r="F31" s="13">
        <v>1.1521</v>
      </c>
      <c r="G31" s="13">
        <v>25.3462</v>
      </c>
      <c r="H31" s="15">
        <v>1632</v>
      </c>
      <c r="I31" s="16">
        <v>1.1607117647058824</v>
      </c>
      <c r="J31" s="13">
        <v>1894.2816</v>
      </c>
      <c r="K31" s="15">
        <v>0</v>
      </c>
      <c r="L31" s="15">
        <v>0</v>
      </c>
      <c r="M31" s="15">
        <v>0</v>
      </c>
      <c r="N31" s="15">
        <v>0</v>
      </c>
      <c r="O31" s="15">
        <v>53</v>
      </c>
      <c r="P31" s="13">
        <v>1.1521000000000001</v>
      </c>
      <c r="Q31" s="13">
        <v>61.0613</v>
      </c>
      <c r="R31" s="15">
        <v>1601</v>
      </c>
      <c r="S31" s="15">
        <v>19212</v>
      </c>
      <c r="T31" s="15">
        <v>568.2</v>
      </c>
      <c r="U31" s="15">
        <v>0</v>
      </c>
      <c r="V31" s="13">
        <v>0</v>
      </c>
      <c r="W31" s="13">
        <v>1.1609</v>
      </c>
      <c r="X31" s="13">
        <v>1858.5665</v>
      </c>
    </row>
    <row r="32" spans="1:24" ht="13.5">
      <c r="A32" s="12" t="s">
        <v>52</v>
      </c>
      <c r="B32" s="13">
        <v>1.14</v>
      </c>
      <c r="C32" s="14">
        <v>12</v>
      </c>
      <c r="D32" s="11"/>
      <c r="E32" s="15">
        <v>103</v>
      </c>
      <c r="F32" s="13">
        <v>1.1452126213592233</v>
      </c>
      <c r="G32" s="13">
        <v>117.9569</v>
      </c>
      <c r="H32" s="15">
        <v>1584</v>
      </c>
      <c r="I32" s="16">
        <v>1.1562560606060606</v>
      </c>
      <c r="J32" s="13">
        <v>1831.5096</v>
      </c>
      <c r="K32" s="15">
        <v>0</v>
      </c>
      <c r="L32" s="15">
        <v>0</v>
      </c>
      <c r="M32" s="15">
        <v>1</v>
      </c>
      <c r="N32" s="15">
        <v>0</v>
      </c>
      <c r="O32" s="15">
        <v>131</v>
      </c>
      <c r="P32" s="13">
        <v>1.1495893129770993</v>
      </c>
      <c r="Q32" s="13">
        <v>150.5962</v>
      </c>
      <c r="R32" s="15">
        <v>1555</v>
      </c>
      <c r="S32" s="15">
        <v>18660</v>
      </c>
      <c r="T32" s="15">
        <v>551.9</v>
      </c>
      <c r="U32" s="15">
        <v>0</v>
      </c>
      <c r="V32" s="13">
        <v>0</v>
      </c>
      <c r="W32" s="13">
        <v>1.156</v>
      </c>
      <c r="X32" s="13">
        <v>1797.6161</v>
      </c>
    </row>
    <row r="33" spans="1:24" ht="13.5">
      <c r="A33" s="12" t="s">
        <v>53</v>
      </c>
      <c r="B33" s="13">
        <v>0.8333</v>
      </c>
      <c r="C33" s="14">
        <v>12</v>
      </c>
      <c r="D33" s="11"/>
      <c r="E33" s="15">
        <v>0</v>
      </c>
      <c r="F33" s="13">
        <v>0</v>
      </c>
      <c r="G33" s="13">
        <v>0</v>
      </c>
      <c r="H33" s="15">
        <v>192</v>
      </c>
      <c r="I33" s="13">
        <v>0.72605</v>
      </c>
      <c r="J33" s="13">
        <v>139.4016</v>
      </c>
      <c r="K33" s="15">
        <v>0</v>
      </c>
      <c r="L33" s="15">
        <v>0</v>
      </c>
      <c r="M33" s="15">
        <v>0</v>
      </c>
      <c r="N33" s="15">
        <v>0</v>
      </c>
      <c r="O33" s="15">
        <v>65</v>
      </c>
      <c r="P33" s="13">
        <v>0.8332999999999999</v>
      </c>
      <c r="Q33" s="13">
        <v>54.1645</v>
      </c>
      <c r="R33" s="15">
        <v>127</v>
      </c>
      <c r="S33" s="15">
        <v>1524</v>
      </c>
      <c r="T33" s="15">
        <v>45.1</v>
      </c>
      <c r="U33" s="15">
        <v>0</v>
      </c>
      <c r="V33" s="13">
        <v>0</v>
      </c>
      <c r="W33" s="13">
        <v>0.6712</v>
      </c>
      <c r="X33" s="13">
        <v>85.2371</v>
      </c>
    </row>
    <row r="34" spans="1:24" ht="13.5">
      <c r="A34" s="21" t="s">
        <v>54</v>
      </c>
      <c r="B34" s="22"/>
      <c r="C34" s="23"/>
      <c r="D34" s="24"/>
      <c r="E34" s="25">
        <f>SUM(E24:E33)</f>
        <v>894</v>
      </c>
      <c r="F34" s="22"/>
      <c r="G34" s="22">
        <f>SUM(G24:G33)</f>
        <v>1252.3788</v>
      </c>
      <c r="H34" s="25">
        <f>SUM(H24:H33)</f>
        <v>32280</v>
      </c>
      <c r="I34" s="22"/>
      <c r="J34" s="22">
        <f aca="true" t="shared" si="4" ref="J34:O34">SUM(J24:J33)</f>
        <v>38943.777599999994</v>
      </c>
      <c r="K34" s="25">
        <f t="shared" si="4"/>
        <v>0</v>
      </c>
      <c r="L34" s="25">
        <f t="shared" si="4"/>
        <v>0</v>
      </c>
      <c r="M34" s="25">
        <f t="shared" si="4"/>
        <v>19</v>
      </c>
      <c r="N34" s="25">
        <f t="shared" si="4"/>
        <v>0</v>
      </c>
      <c r="O34" s="25">
        <f t="shared" si="4"/>
        <v>823</v>
      </c>
      <c r="P34" s="22"/>
      <c r="Q34" s="22">
        <f aca="true" t="shared" si="5" ref="Q34:V34">SUM(Q24:Q33)</f>
        <v>1122.5397</v>
      </c>
      <c r="R34" s="25">
        <f t="shared" si="5"/>
        <v>32332</v>
      </c>
      <c r="S34" s="23">
        <f t="shared" si="5"/>
        <v>387657.2</v>
      </c>
      <c r="T34" s="25">
        <f t="shared" si="5"/>
        <v>11465</v>
      </c>
      <c r="U34" s="25">
        <f t="shared" si="5"/>
        <v>0</v>
      </c>
      <c r="V34" s="22">
        <f t="shared" si="5"/>
        <v>0</v>
      </c>
      <c r="W34" s="22"/>
      <c r="X34" s="22">
        <f>SUM(X24:X33)</f>
        <v>39051.0845</v>
      </c>
    </row>
    <row r="35" ht="13.5">
      <c r="A35" s="10" t="s">
        <v>55</v>
      </c>
    </row>
    <row r="36" spans="1:24" ht="13.5">
      <c r="A36" s="12" t="s">
        <v>56</v>
      </c>
      <c r="B36" s="13">
        <v>135</v>
      </c>
      <c r="C36" s="14">
        <v>1690</v>
      </c>
      <c r="D36" s="11"/>
      <c r="E36" s="14">
        <v>1.14</v>
      </c>
      <c r="F36" s="13">
        <v>135.00000000000003</v>
      </c>
      <c r="G36" s="13">
        <v>153.9</v>
      </c>
      <c r="H36" s="15">
        <v>29</v>
      </c>
      <c r="I36" s="16">
        <v>142.93103448275863</v>
      </c>
      <c r="J36" s="13">
        <v>4145</v>
      </c>
      <c r="K36" s="15">
        <v>0</v>
      </c>
      <c r="L36" s="15">
        <v>0</v>
      </c>
      <c r="M36" s="15">
        <v>0</v>
      </c>
      <c r="N36" s="15">
        <v>0</v>
      </c>
      <c r="O36" s="14">
        <v>2.82</v>
      </c>
      <c r="P36" s="13">
        <v>158.23531914893618</v>
      </c>
      <c r="Q36" s="13">
        <v>446.2236</v>
      </c>
      <c r="R36" s="14">
        <v>27.32</v>
      </c>
      <c r="S36" s="14">
        <v>46159.3</v>
      </c>
      <c r="T36" s="14">
        <v>1365.2</v>
      </c>
      <c r="U36" s="15">
        <v>0</v>
      </c>
      <c r="V36" s="13">
        <v>0</v>
      </c>
      <c r="W36" s="13">
        <v>141.0204</v>
      </c>
      <c r="X36" s="13">
        <v>3852.6764</v>
      </c>
    </row>
    <row r="37" spans="1:24" ht="13.5">
      <c r="A37" s="12" t="s">
        <v>57</v>
      </c>
      <c r="B37" s="13">
        <v>150</v>
      </c>
      <c r="C37" s="14">
        <v>1984</v>
      </c>
      <c r="D37" s="11"/>
      <c r="E37" s="14">
        <v>1.75</v>
      </c>
      <c r="F37" s="13">
        <v>156</v>
      </c>
      <c r="G37" s="13">
        <v>273</v>
      </c>
      <c r="H37" s="15">
        <v>65</v>
      </c>
      <c r="I37" s="16">
        <v>156.5676923076923</v>
      </c>
      <c r="J37" s="13">
        <v>10176.9</v>
      </c>
      <c r="K37" s="15">
        <v>0</v>
      </c>
      <c r="L37" s="15">
        <v>0</v>
      </c>
      <c r="M37" s="14">
        <v>0.08</v>
      </c>
      <c r="N37" s="15">
        <v>0</v>
      </c>
      <c r="O37" s="14">
        <v>2.57</v>
      </c>
      <c r="P37" s="13">
        <v>161.880233463035</v>
      </c>
      <c r="Q37" s="13">
        <v>416.0322</v>
      </c>
      <c r="R37" s="14">
        <v>64.11</v>
      </c>
      <c r="S37" s="14">
        <v>127197.8</v>
      </c>
      <c r="T37" s="14">
        <v>3761.4</v>
      </c>
      <c r="U37" s="15">
        <v>0</v>
      </c>
      <c r="V37" s="13">
        <v>0</v>
      </c>
      <c r="W37" s="13">
        <v>156.3207</v>
      </c>
      <c r="X37" s="13">
        <v>10021.7178</v>
      </c>
    </row>
    <row r="38" spans="1:24" ht="13.5">
      <c r="A38" s="12" t="s">
        <v>58</v>
      </c>
      <c r="B38" s="13">
        <v>155.5</v>
      </c>
      <c r="C38" s="14">
        <v>1689.6</v>
      </c>
      <c r="D38" s="11"/>
      <c r="E38" s="14">
        <v>1.46</v>
      </c>
      <c r="F38" s="13">
        <v>152.1917808219178</v>
      </c>
      <c r="G38" s="13">
        <v>222.2</v>
      </c>
      <c r="H38" s="15">
        <v>3</v>
      </c>
      <c r="I38" s="13">
        <v>152.16666666666666</v>
      </c>
      <c r="J38" s="13">
        <v>456.5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3">
        <v>0</v>
      </c>
      <c r="Q38" s="13">
        <v>0</v>
      </c>
      <c r="R38" s="14">
        <v>4.46</v>
      </c>
      <c r="S38" s="14">
        <v>7528</v>
      </c>
      <c r="T38" s="14">
        <v>222.9</v>
      </c>
      <c r="U38" s="15">
        <v>0</v>
      </c>
      <c r="V38" s="13">
        <v>0</v>
      </c>
      <c r="W38" s="13">
        <v>152.1749</v>
      </c>
      <c r="X38" s="13">
        <v>678.7</v>
      </c>
    </row>
    <row r="39" spans="1:24" ht="13.5">
      <c r="A39" s="12" t="s">
        <v>59</v>
      </c>
      <c r="B39" s="13">
        <v>150</v>
      </c>
      <c r="C39" s="14">
        <v>1984</v>
      </c>
      <c r="D39" s="11"/>
      <c r="E39" s="14">
        <v>2.61</v>
      </c>
      <c r="F39" s="13">
        <v>156.00000000000003</v>
      </c>
      <c r="G39" s="13">
        <v>407.16</v>
      </c>
      <c r="H39" s="15">
        <v>104</v>
      </c>
      <c r="I39" s="16">
        <v>157.48076923076923</v>
      </c>
      <c r="J39" s="13">
        <v>16378</v>
      </c>
      <c r="K39" s="15">
        <v>0</v>
      </c>
      <c r="L39" s="15">
        <v>0</v>
      </c>
      <c r="M39" s="15">
        <v>0</v>
      </c>
      <c r="N39" s="15">
        <v>0</v>
      </c>
      <c r="O39" s="14">
        <v>4.49</v>
      </c>
      <c r="P39" s="13">
        <v>162.02525612472158</v>
      </c>
      <c r="Q39" s="13">
        <v>727.4934</v>
      </c>
      <c r="R39" s="14">
        <v>102.12</v>
      </c>
      <c r="S39" s="14">
        <v>202599.4</v>
      </c>
      <c r="T39" s="14">
        <v>5991.7</v>
      </c>
      <c r="U39" s="15">
        <v>0</v>
      </c>
      <c r="V39" s="13">
        <v>0</v>
      </c>
      <c r="W39" s="13">
        <v>157.2431</v>
      </c>
      <c r="X39" s="13">
        <v>16057.6666</v>
      </c>
    </row>
    <row r="40" spans="1:24" ht="13.5">
      <c r="A40" s="12" t="s">
        <v>60</v>
      </c>
      <c r="B40" s="13">
        <v>0</v>
      </c>
      <c r="C40" s="14">
        <v>640</v>
      </c>
      <c r="D40" s="11"/>
      <c r="E40" s="15">
        <v>0</v>
      </c>
      <c r="F40" s="13">
        <v>0</v>
      </c>
      <c r="G40" s="13">
        <v>0</v>
      </c>
      <c r="H40" s="15">
        <v>1</v>
      </c>
      <c r="I40" s="16">
        <v>86</v>
      </c>
      <c r="J40" s="13">
        <v>86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3">
        <v>0</v>
      </c>
      <c r="Q40" s="13">
        <v>0</v>
      </c>
      <c r="R40" s="15">
        <v>1</v>
      </c>
      <c r="S40" s="15">
        <v>640</v>
      </c>
      <c r="T40" s="15">
        <v>18.9</v>
      </c>
      <c r="U40" s="15">
        <v>0</v>
      </c>
      <c r="V40" s="13">
        <v>0</v>
      </c>
      <c r="W40" s="13">
        <v>86</v>
      </c>
      <c r="X40" s="13">
        <v>86</v>
      </c>
    </row>
    <row r="41" spans="1:24" ht="13.5">
      <c r="A41" s="12" t="s">
        <v>61</v>
      </c>
      <c r="B41" s="13">
        <v>199</v>
      </c>
      <c r="C41" s="14">
        <v>1984</v>
      </c>
      <c r="D41" s="11"/>
      <c r="E41" s="15">
        <v>0</v>
      </c>
      <c r="F41" s="13">
        <v>0</v>
      </c>
      <c r="G41" s="13">
        <v>0</v>
      </c>
      <c r="H41" s="15">
        <v>13</v>
      </c>
      <c r="I41" s="13">
        <v>171.30769230769232</v>
      </c>
      <c r="J41" s="13">
        <v>2227</v>
      </c>
      <c r="K41" s="15">
        <v>0</v>
      </c>
      <c r="L41" s="15">
        <v>0</v>
      </c>
      <c r="M41" s="15">
        <v>0</v>
      </c>
      <c r="N41" s="15">
        <v>0</v>
      </c>
      <c r="O41" s="14">
        <v>1.53</v>
      </c>
      <c r="P41" s="13">
        <v>158.91686274509803</v>
      </c>
      <c r="Q41" s="13">
        <v>243.1428</v>
      </c>
      <c r="R41" s="14">
        <v>11.47</v>
      </c>
      <c r="S41" s="14">
        <v>22758.1</v>
      </c>
      <c r="T41" s="14">
        <v>673</v>
      </c>
      <c r="U41" s="15">
        <v>0</v>
      </c>
      <c r="V41" s="13">
        <v>0</v>
      </c>
      <c r="W41" s="13">
        <v>172.9605</v>
      </c>
      <c r="X41" s="13">
        <v>1983.8572</v>
      </c>
    </row>
    <row r="42" spans="1:24" ht="13.5">
      <c r="A42" s="12" t="s">
        <v>62</v>
      </c>
      <c r="B42" s="13">
        <v>155</v>
      </c>
      <c r="C42" s="14">
        <v>1689.6</v>
      </c>
      <c r="D42" s="11"/>
      <c r="E42" s="15">
        <v>2</v>
      </c>
      <c r="F42" s="13">
        <v>149</v>
      </c>
      <c r="G42" s="13">
        <v>298</v>
      </c>
      <c r="H42" s="15">
        <v>126</v>
      </c>
      <c r="I42" s="13">
        <v>151.9206349206349</v>
      </c>
      <c r="J42" s="13">
        <v>19142</v>
      </c>
      <c r="K42" s="15">
        <v>0</v>
      </c>
      <c r="L42" s="15">
        <v>0</v>
      </c>
      <c r="M42" s="15">
        <v>0</v>
      </c>
      <c r="N42" s="15">
        <v>0</v>
      </c>
      <c r="O42" s="14">
        <v>4.2</v>
      </c>
      <c r="P42" s="13">
        <v>155.03321428571428</v>
      </c>
      <c r="Q42" s="13">
        <v>651.1395</v>
      </c>
      <c r="R42" s="14">
        <v>123.8</v>
      </c>
      <c r="S42" s="14">
        <v>209170.9</v>
      </c>
      <c r="T42" s="14">
        <v>6185.9</v>
      </c>
      <c r="U42" s="15">
        <v>0</v>
      </c>
      <c r="V42" s="13">
        <v>0</v>
      </c>
      <c r="W42" s="13">
        <v>151.7679</v>
      </c>
      <c r="X42" s="13">
        <v>18788.8605</v>
      </c>
    </row>
    <row r="43" spans="1:24" ht="13.5">
      <c r="A43" s="21" t="s">
        <v>63</v>
      </c>
      <c r="B43" s="22"/>
      <c r="C43" s="23"/>
      <c r="D43" s="24"/>
      <c r="E43" s="25">
        <f>SUM(E36:E42)</f>
        <v>8.959999999999999</v>
      </c>
      <c r="F43" s="22"/>
      <c r="G43" s="22">
        <f>SUM(G36:G42)</f>
        <v>1354.26</v>
      </c>
      <c r="H43" s="25">
        <f>SUM(H36:H42)</f>
        <v>341</v>
      </c>
      <c r="I43" s="22"/>
      <c r="J43" s="22">
        <f aca="true" t="shared" si="6" ref="J43:O43">SUM(J36:J42)</f>
        <v>52611.4</v>
      </c>
      <c r="K43" s="25">
        <f t="shared" si="6"/>
        <v>0</v>
      </c>
      <c r="L43" s="25">
        <f t="shared" si="6"/>
        <v>0</v>
      </c>
      <c r="M43" s="23">
        <f t="shared" si="6"/>
        <v>0.08</v>
      </c>
      <c r="N43" s="25">
        <f t="shared" si="6"/>
        <v>0</v>
      </c>
      <c r="O43" s="23">
        <f t="shared" si="6"/>
        <v>15.61</v>
      </c>
      <c r="P43" s="22"/>
      <c r="Q43" s="22">
        <f aca="true" t="shared" si="7" ref="Q43:V43">SUM(Q36:Q42)</f>
        <v>2484.0315</v>
      </c>
      <c r="R43" s="23">
        <f t="shared" si="7"/>
        <v>334.28</v>
      </c>
      <c r="S43" s="23">
        <f t="shared" si="7"/>
        <v>616053.5</v>
      </c>
      <c r="T43" s="25">
        <f t="shared" si="7"/>
        <v>18219</v>
      </c>
      <c r="U43" s="25">
        <f t="shared" si="7"/>
        <v>0</v>
      </c>
      <c r="V43" s="22">
        <f t="shared" si="7"/>
        <v>0</v>
      </c>
      <c r="W43" s="22"/>
      <c r="X43" s="22">
        <f>SUM(X36:X42)</f>
        <v>51469.4785</v>
      </c>
    </row>
    <row r="44" spans="1:24" ht="13.5">
      <c r="A44" s="26" t="s">
        <v>64</v>
      </c>
      <c r="B44" s="27"/>
      <c r="C44" s="28"/>
      <c r="D44" s="26"/>
      <c r="E44" s="28">
        <f>SUM(E19,E22,E34,E43)</f>
        <v>1406.91</v>
      </c>
      <c r="F44" s="27"/>
      <c r="G44" s="27">
        <f>SUM(G19,G22,G34,G43)</f>
        <v>3593.1670999999997</v>
      </c>
      <c r="H44" s="29">
        <f>SUM(H19,H22,H34,H43)</f>
        <v>44624</v>
      </c>
      <c r="I44" s="27"/>
      <c r="J44" s="27">
        <f aca="true" t="shared" si="8" ref="J44:O44">SUM(J19,J22,J34,J43)</f>
        <v>104485.4712</v>
      </c>
      <c r="K44" s="29">
        <f t="shared" si="8"/>
        <v>0</v>
      </c>
      <c r="L44" s="29">
        <f t="shared" si="8"/>
        <v>0</v>
      </c>
      <c r="M44" s="28">
        <f t="shared" si="8"/>
        <v>25.08</v>
      </c>
      <c r="N44" s="29">
        <f t="shared" si="8"/>
        <v>0</v>
      </c>
      <c r="O44" s="28">
        <f t="shared" si="8"/>
        <v>1555.7499999999998</v>
      </c>
      <c r="P44" s="27"/>
      <c r="Q44" s="27">
        <f aca="true" t="shared" si="9" ref="Q44:V44">SUM(Q19,Q22,Q34,Q43)</f>
        <v>4457.5477</v>
      </c>
      <c r="R44" s="28">
        <f t="shared" si="9"/>
        <v>44450.09</v>
      </c>
      <c r="S44" s="28">
        <f t="shared" si="9"/>
        <v>1204008.4</v>
      </c>
      <c r="T44" s="28">
        <f t="shared" si="9"/>
        <v>35607.8</v>
      </c>
      <c r="U44" s="29">
        <f t="shared" si="9"/>
        <v>0</v>
      </c>
      <c r="V44" s="27">
        <f t="shared" si="9"/>
        <v>0</v>
      </c>
      <c r="W44" s="27"/>
      <c r="X44" s="27">
        <f>SUM(X19,X22,X34,X43)</f>
        <v>103581.3479</v>
      </c>
    </row>
    <row r="45" ht="13.5">
      <c r="A45" s="9" t="s">
        <v>65</v>
      </c>
    </row>
    <row r="46" ht="13.5">
      <c r="A46" s="10" t="s">
        <v>66</v>
      </c>
    </row>
    <row r="47" ht="13.5">
      <c r="A47" s="30" t="s">
        <v>67</v>
      </c>
    </row>
    <row r="48" spans="1:24" ht="13.5">
      <c r="A48" s="31" t="s">
        <v>68</v>
      </c>
      <c r="B48" s="13">
        <v>18.1667</v>
      </c>
      <c r="C48" s="14">
        <v>33.81</v>
      </c>
      <c r="D48" s="11"/>
      <c r="E48" s="15">
        <v>21</v>
      </c>
      <c r="F48" s="13">
        <v>18.1667</v>
      </c>
      <c r="G48" s="13">
        <v>381.5007</v>
      </c>
      <c r="H48" s="15">
        <v>168</v>
      </c>
      <c r="I48" s="16">
        <v>18.428578571428574</v>
      </c>
      <c r="J48" s="13">
        <v>3096.0012</v>
      </c>
      <c r="K48" s="15">
        <v>0</v>
      </c>
      <c r="L48" s="15">
        <v>0</v>
      </c>
      <c r="M48" s="14">
        <v>0.3</v>
      </c>
      <c r="N48" s="15">
        <v>0</v>
      </c>
      <c r="O48" s="15">
        <v>0</v>
      </c>
      <c r="P48" s="13">
        <v>0</v>
      </c>
      <c r="Q48" s="13">
        <v>0</v>
      </c>
      <c r="R48" s="14">
        <v>188.7</v>
      </c>
      <c r="S48" s="14">
        <v>6380</v>
      </c>
      <c r="T48" s="14">
        <v>188.7</v>
      </c>
      <c r="U48" s="15">
        <v>0</v>
      </c>
      <c r="V48" s="13">
        <v>0</v>
      </c>
      <c r="W48" s="13">
        <v>18.3993</v>
      </c>
      <c r="X48" s="13">
        <v>3471.9519</v>
      </c>
    </row>
    <row r="49" spans="1:24" ht="13.5">
      <c r="A49" s="31" t="s">
        <v>69</v>
      </c>
      <c r="B49" s="13">
        <v>17.6875</v>
      </c>
      <c r="C49" s="14">
        <v>25.36</v>
      </c>
      <c r="D49" s="11"/>
      <c r="E49" s="15">
        <v>0</v>
      </c>
      <c r="F49" s="13">
        <v>0</v>
      </c>
      <c r="G49" s="13">
        <v>0</v>
      </c>
      <c r="H49" s="15">
        <v>300</v>
      </c>
      <c r="I49" s="13">
        <v>9</v>
      </c>
      <c r="J49" s="13">
        <v>2700</v>
      </c>
      <c r="K49" s="15">
        <v>0</v>
      </c>
      <c r="L49" s="15">
        <v>0</v>
      </c>
      <c r="M49" s="15">
        <v>0</v>
      </c>
      <c r="N49" s="15">
        <v>0</v>
      </c>
      <c r="O49" s="14">
        <v>128.1</v>
      </c>
      <c r="P49" s="13">
        <v>9.000000000000002</v>
      </c>
      <c r="Q49" s="13">
        <v>1152.9</v>
      </c>
      <c r="R49" s="14">
        <v>171.9</v>
      </c>
      <c r="S49" s="14">
        <v>4359.4</v>
      </c>
      <c r="T49" s="14">
        <v>128.9</v>
      </c>
      <c r="U49" s="15">
        <v>0</v>
      </c>
      <c r="V49" s="13">
        <v>0</v>
      </c>
      <c r="W49" s="13">
        <v>9</v>
      </c>
      <c r="X49" s="13">
        <v>1547.1</v>
      </c>
    </row>
    <row r="50" spans="1:24" ht="13.5">
      <c r="A50" s="31" t="s">
        <v>70</v>
      </c>
      <c r="B50" s="13">
        <v>18.17</v>
      </c>
      <c r="C50" s="14">
        <v>33.81</v>
      </c>
      <c r="D50" s="11"/>
      <c r="E50" s="14">
        <v>23.5</v>
      </c>
      <c r="F50" s="13">
        <v>18.17</v>
      </c>
      <c r="G50" s="13">
        <v>426.995</v>
      </c>
      <c r="H50" s="15">
        <v>12</v>
      </c>
      <c r="I50" s="16">
        <v>18.5</v>
      </c>
      <c r="J50" s="13">
        <v>222</v>
      </c>
      <c r="K50" s="15">
        <v>0</v>
      </c>
      <c r="L50" s="15">
        <v>0</v>
      </c>
      <c r="M50" s="15">
        <v>0</v>
      </c>
      <c r="N50" s="15">
        <v>0</v>
      </c>
      <c r="O50" s="14">
        <v>13.1</v>
      </c>
      <c r="P50" s="13">
        <v>18.472290076335877</v>
      </c>
      <c r="Q50" s="13">
        <v>241.987</v>
      </c>
      <c r="R50" s="14">
        <v>22.4</v>
      </c>
      <c r="S50" s="14">
        <v>757.3</v>
      </c>
      <c r="T50" s="14">
        <v>22.4</v>
      </c>
      <c r="U50" s="15">
        <v>0</v>
      </c>
      <c r="V50" s="13">
        <v>0</v>
      </c>
      <c r="W50" s="13">
        <v>18.17</v>
      </c>
      <c r="X50" s="13">
        <v>407.008</v>
      </c>
    </row>
    <row r="51" spans="1:24" ht="13.5">
      <c r="A51" s="31" t="s">
        <v>71</v>
      </c>
      <c r="B51" s="13">
        <v>18.1667</v>
      </c>
      <c r="C51" s="14">
        <v>33.81</v>
      </c>
      <c r="D51" s="11"/>
      <c r="E51" s="14">
        <v>16.5</v>
      </c>
      <c r="F51" s="13">
        <v>18.166703030303033</v>
      </c>
      <c r="G51" s="13">
        <v>299.7506</v>
      </c>
      <c r="H51" s="15">
        <v>204</v>
      </c>
      <c r="I51" s="16">
        <v>18.441182352941176</v>
      </c>
      <c r="J51" s="13">
        <v>3762.0012</v>
      </c>
      <c r="K51" s="15">
        <v>0</v>
      </c>
      <c r="L51" s="15">
        <v>0</v>
      </c>
      <c r="M51" s="15">
        <v>4</v>
      </c>
      <c r="N51" s="15">
        <v>0</v>
      </c>
      <c r="O51" s="14">
        <v>68.1</v>
      </c>
      <c r="P51" s="13">
        <v>18.5</v>
      </c>
      <c r="Q51" s="13">
        <v>1259.85</v>
      </c>
      <c r="R51" s="14">
        <v>148.4</v>
      </c>
      <c r="S51" s="14">
        <v>5017.4</v>
      </c>
      <c r="T51" s="14">
        <v>148.4</v>
      </c>
      <c r="U51" s="15">
        <v>0</v>
      </c>
      <c r="V51" s="13">
        <v>0</v>
      </c>
      <c r="W51" s="13">
        <v>18.3821</v>
      </c>
      <c r="X51" s="13">
        <v>2727.9018</v>
      </c>
    </row>
    <row r="52" spans="1:24" ht="13.5">
      <c r="A52" s="31" t="s">
        <v>72</v>
      </c>
      <c r="B52" s="13">
        <v>18.5</v>
      </c>
      <c r="C52" s="14">
        <v>33.81</v>
      </c>
      <c r="D52" s="11"/>
      <c r="E52" s="15">
        <v>0</v>
      </c>
      <c r="F52" s="13">
        <v>0</v>
      </c>
      <c r="G52" s="13">
        <v>0</v>
      </c>
      <c r="H52" s="15">
        <v>84</v>
      </c>
      <c r="I52" s="16">
        <v>20.548571428571428</v>
      </c>
      <c r="J52" s="13">
        <v>1726.08</v>
      </c>
      <c r="K52" s="15">
        <v>0</v>
      </c>
      <c r="L52" s="15">
        <v>0</v>
      </c>
      <c r="M52" s="15">
        <v>0</v>
      </c>
      <c r="N52" s="15">
        <v>0</v>
      </c>
      <c r="O52" s="14">
        <v>11.2</v>
      </c>
      <c r="P52" s="13">
        <v>18.5</v>
      </c>
      <c r="Q52" s="13">
        <v>207.2</v>
      </c>
      <c r="R52" s="14">
        <v>72.8</v>
      </c>
      <c r="S52" s="14">
        <v>2461.4</v>
      </c>
      <c r="T52" s="14">
        <v>72.8</v>
      </c>
      <c r="U52" s="15">
        <v>0</v>
      </c>
      <c r="V52" s="13">
        <v>0</v>
      </c>
      <c r="W52" s="13">
        <v>20.8637</v>
      </c>
      <c r="X52" s="13">
        <v>1518.88</v>
      </c>
    </row>
    <row r="53" spans="1:24" ht="13.5">
      <c r="A53" s="31" t="s">
        <v>73</v>
      </c>
      <c r="B53" s="13">
        <v>18.17</v>
      </c>
      <c r="C53" s="14">
        <v>33.81</v>
      </c>
      <c r="D53" s="11"/>
      <c r="E53" s="14">
        <v>17.6</v>
      </c>
      <c r="F53" s="13">
        <v>18.169999999999998</v>
      </c>
      <c r="G53" s="13">
        <v>319.792</v>
      </c>
      <c r="H53" s="15">
        <v>204</v>
      </c>
      <c r="I53" s="16">
        <v>18.402941176470588</v>
      </c>
      <c r="J53" s="13">
        <v>3754.2</v>
      </c>
      <c r="K53" s="15">
        <v>0</v>
      </c>
      <c r="L53" s="15">
        <v>0</v>
      </c>
      <c r="M53" s="14">
        <v>2.2</v>
      </c>
      <c r="N53" s="15">
        <v>0</v>
      </c>
      <c r="O53" s="14">
        <v>78.2</v>
      </c>
      <c r="P53" s="13">
        <v>18.47383631713555</v>
      </c>
      <c r="Q53" s="13">
        <v>1444.654</v>
      </c>
      <c r="R53" s="14">
        <v>141.2</v>
      </c>
      <c r="S53" s="14">
        <v>4774</v>
      </c>
      <c r="T53" s="14">
        <v>141.2</v>
      </c>
      <c r="U53" s="15">
        <v>0</v>
      </c>
      <c r="V53" s="13">
        <v>0</v>
      </c>
      <c r="W53" s="13">
        <v>18.3383</v>
      </c>
      <c r="X53" s="13">
        <v>2589.364</v>
      </c>
    </row>
    <row r="54" spans="1:24" ht="13.5">
      <c r="A54" s="31" t="s">
        <v>74</v>
      </c>
      <c r="B54" s="13">
        <v>28.1667</v>
      </c>
      <c r="C54" s="14">
        <v>33.81</v>
      </c>
      <c r="D54" s="11"/>
      <c r="E54" s="14">
        <v>22.7</v>
      </c>
      <c r="F54" s="13">
        <v>28.166700440528636</v>
      </c>
      <c r="G54" s="13">
        <v>639.3841</v>
      </c>
      <c r="H54" s="15">
        <v>12</v>
      </c>
      <c r="I54" s="16">
        <v>28.5</v>
      </c>
      <c r="J54" s="13">
        <v>342</v>
      </c>
      <c r="K54" s="15">
        <v>0</v>
      </c>
      <c r="L54" s="15">
        <v>0</v>
      </c>
      <c r="M54" s="15">
        <v>0</v>
      </c>
      <c r="N54" s="15">
        <v>0</v>
      </c>
      <c r="O54" s="15">
        <v>16</v>
      </c>
      <c r="P54" s="13">
        <v>28.416675</v>
      </c>
      <c r="Q54" s="13">
        <v>454.6668</v>
      </c>
      <c r="R54" s="14">
        <v>18.7</v>
      </c>
      <c r="S54" s="14">
        <v>632.3</v>
      </c>
      <c r="T54" s="14">
        <v>18.7</v>
      </c>
      <c r="U54" s="15">
        <v>0</v>
      </c>
      <c r="V54" s="13">
        <v>0</v>
      </c>
      <c r="W54" s="13">
        <v>28.1667</v>
      </c>
      <c r="X54" s="13">
        <v>526.7173</v>
      </c>
    </row>
    <row r="55" spans="1:24" ht="13.5">
      <c r="A55" s="31" t="s">
        <v>75</v>
      </c>
      <c r="B55" s="13">
        <v>18.1667</v>
      </c>
      <c r="C55" s="14">
        <v>33.81</v>
      </c>
      <c r="D55" s="11"/>
      <c r="E55" s="14">
        <v>18.6</v>
      </c>
      <c r="F55" s="13">
        <v>18.166698924731183</v>
      </c>
      <c r="G55" s="13">
        <v>337.9006</v>
      </c>
      <c r="H55" s="15">
        <v>132</v>
      </c>
      <c r="I55" s="16">
        <v>18.4697</v>
      </c>
      <c r="J55" s="13">
        <v>2438.0004</v>
      </c>
      <c r="K55" s="15">
        <v>0</v>
      </c>
      <c r="L55" s="15">
        <v>0</v>
      </c>
      <c r="M55" s="15">
        <v>0</v>
      </c>
      <c r="N55" s="15">
        <v>0</v>
      </c>
      <c r="O55" s="14">
        <v>56.3</v>
      </c>
      <c r="P55" s="13">
        <v>18.5</v>
      </c>
      <c r="Q55" s="13">
        <v>1041.55</v>
      </c>
      <c r="R55" s="14">
        <v>94.3</v>
      </c>
      <c r="S55" s="14">
        <v>3188.3</v>
      </c>
      <c r="T55" s="14">
        <v>94.3</v>
      </c>
      <c r="U55" s="15">
        <v>0</v>
      </c>
      <c r="V55" s="13">
        <v>0</v>
      </c>
      <c r="W55" s="13">
        <v>18.3918</v>
      </c>
      <c r="X55" s="13">
        <v>1734.351</v>
      </c>
    </row>
    <row r="56" spans="1:24" ht="13.5">
      <c r="A56" s="31" t="s">
        <v>76</v>
      </c>
      <c r="B56" s="13">
        <v>18.1667</v>
      </c>
      <c r="C56" s="14">
        <v>33.81</v>
      </c>
      <c r="D56" s="11"/>
      <c r="E56" s="14">
        <v>21.4</v>
      </c>
      <c r="F56" s="13">
        <v>18.166700934579442</v>
      </c>
      <c r="G56" s="13">
        <v>388.7674</v>
      </c>
      <c r="H56" s="15">
        <v>60</v>
      </c>
      <c r="I56" s="16">
        <v>18.433339999999998</v>
      </c>
      <c r="J56" s="13">
        <v>1106.0004</v>
      </c>
      <c r="K56" s="15">
        <v>0</v>
      </c>
      <c r="L56" s="15">
        <v>0</v>
      </c>
      <c r="M56" s="15">
        <v>0</v>
      </c>
      <c r="N56" s="15">
        <v>0</v>
      </c>
      <c r="O56" s="15">
        <v>29</v>
      </c>
      <c r="P56" s="13">
        <v>18.5</v>
      </c>
      <c r="Q56" s="13">
        <v>536.5</v>
      </c>
      <c r="R56" s="14">
        <v>52.4</v>
      </c>
      <c r="S56" s="14">
        <v>1771.7</v>
      </c>
      <c r="T56" s="14">
        <v>52.4</v>
      </c>
      <c r="U56" s="15">
        <v>0</v>
      </c>
      <c r="V56" s="13">
        <v>0</v>
      </c>
      <c r="W56" s="13">
        <v>18.2876</v>
      </c>
      <c r="X56" s="13">
        <v>958.2678</v>
      </c>
    </row>
    <row r="57" spans="1:24" ht="13.5">
      <c r="A57" s="32" t="s">
        <v>77</v>
      </c>
      <c r="B57" s="18"/>
      <c r="C57" s="19"/>
      <c r="D57" s="17"/>
      <c r="E57" s="19">
        <f>SUM(E48:E56)</f>
        <v>141.3</v>
      </c>
      <c r="F57" s="18"/>
      <c r="G57" s="18">
        <f>SUM(G48:G56)</f>
        <v>2794.0904</v>
      </c>
      <c r="H57" s="20">
        <f>SUM(H48:H56)</f>
        <v>1176</v>
      </c>
      <c r="I57" s="18"/>
      <c r="J57" s="18">
        <f aca="true" t="shared" si="10" ref="J57:O57">SUM(J48:J56)</f>
        <v>19146.2832</v>
      </c>
      <c r="K57" s="20">
        <f t="shared" si="10"/>
        <v>0</v>
      </c>
      <c r="L57" s="20">
        <f t="shared" si="10"/>
        <v>0</v>
      </c>
      <c r="M57" s="19">
        <f t="shared" si="10"/>
        <v>6.5</v>
      </c>
      <c r="N57" s="20">
        <f t="shared" si="10"/>
        <v>0</v>
      </c>
      <c r="O57" s="20">
        <f t="shared" si="10"/>
        <v>400</v>
      </c>
      <c r="P57" s="18"/>
      <c r="Q57" s="18">
        <f aca="true" t="shared" si="11" ref="Q57:V57">SUM(Q48:Q56)</f>
        <v>6339.3078000000005</v>
      </c>
      <c r="R57" s="19">
        <f t="shared" si="11"/>
        <v>910.7999999999998</v>
      </c>
      <c r="S57" s="19">
        <f t="shared" si="11"/>
        <v>29341.8</v>
      </c>
      <c r="T57" s="19">
        <f t="shared" si="11"/>
        <v>867.7999999999998</v>
      </c>
      <c r="U57" s="20">
        <f t="shared" si="11"/>
        <v>0</v>
      </c>
      <c r="V57" s="18">
        <f t="shared" si="11"/>
        <v>0</v>
      </c>
      <c r="W57" s="18"/>
      <c r="X57" s="18">
        <f>SUM(X48:X56)</f>
        <v>15481.5418</v>
      </c>
    </row>
    <row r="58" ht="13.5">
      <c r="A58" s="30" t="s">
        <v>78</v>
      </c>
    </row>
    <row r="59" spans="1:24" ht="13.5">
      <c r="A59" s="31" t="s">
        <v>79</v>
      </c>
      <c r="B59" s="13">
        <v>19</v>
      </c>
      <c r="C59" s="14">
        <v>33.81</v>
      </c>
      <c r="D59" s="11"/>
      <c r="E59" s="14">
        <v>18.5</v>
      </c>
      <c r="F59" s="13">
        <v>19</v>
      </c>
      <c r="G59" s="13">
        <v>351.5</v>
      </c>
      <c r="H59" s="15">
        <v>180</v>
      </c>
      <c r="I59" s="13">
        <v>19</v>
      </c>
      <c r="J59" s="13">
        <v>3420</v>
      </c>
      <c r="K59" s="15">
        <v>0</v>
      </c>
      <c r="L59" s="15">
        <v>0</v>
      </c>
      <c r="M59" s="15">
        <v>1</v>
      </c>
      <c r="N59" s="15">
        <v>0</v>
      </c>
      <c r="O59" s="14">
        <v>18.5</v>
      </c>
      <c r="P59" s="13">
        <v>19</v>
      </c>
      <c r="Q59" s="13">
        <v>351.5</v>
      </c>
      <c r="R59" s="15">
        <v>179</v>
      </c>
      <c r="S59" s="15">
        <v>6052</v>
      </c>
      <c r="T59" s="15">
        <v>179</v>
      </c>
      <c r="U59" s="15">
        <v>0</v>
      </c>
      <c r="V59" s="13">
        <v>0</v>
      </c>
      <c r="W59" s="13">
        <v>19</v>
      </c>
      <c r="X59" s="13">
        <v>3401</v>
      </c>
    </row>
    <row r="60" spans="1:24" ht="13.5">
      <c r="A60" s="31" t="s">
        <v>80</v>
      </c>
      <c r="B60" s="13">
        <v>19</v>
      </c>
      <c r="C60" s="14">
        <v>33.81</v>
      </c>
      <c r="D60" s="11"/>
      <c r="E60" s="14">
        <v>20.3</v>
      </c>
      <c r="F60" s="13">
        <v>20.703625615763546</v>
      </c>
      <c r="G60" s="13">
        <v>420.2836</v>
      </c>
      <c r="H60" s="15">
        <v>108</v>
      </c>
      <c r="I60" s="13">
        <v>19</v>
      </c>
      <c r="J60" s="13">
        <v>2052</v>
      </c>
      <c r="K60" s="15">
        <v>0</v>
      </c>
      <c r="L60" s="15">
        <v>0</v>
      </c>
      <c r="M60" s="15">
        <v>0</v>
      </c>
      <c r="N60" s="15">
        <v>0</v>
      </c>
      <c r="O60" s="14">
        <v>19.6</v>
      </c>
      <c r="P60" s="13">
        <v>18.999999999999996</v>
      </c>
      <c r="Q60" s="13">
        <v>372.4</v>
      </c>
      <c r="R60" s="14">
        <v>108.7</v>
      </c>
      <c r="S60" s="14">
        <v>3675.1</v>
      </c>
      <c r="T60" s="14">
        <v>108.7</v>
      </c>
      <c r="U60" s="15">
        <v>0</v>
      </c>
      <c r="V60" s="13">
        <v>0</v>
      </c>
      <c r="W60" s="13">
        <v>19.3182</v>
      </c>
      <c r="X60" s="13">
        <v>2099.8836</v>
      </c>
    </row>
    <row r="61" spans="1:24" ht="13.5">
      <c r="A61" s="31" t="s">
        <v>81</v>
      </c>
      <c r="B61" s="13">
        <v>21</v>
      </c>
      <c r="C61" s="14">
        <v>33.81</v>
      </c>
      <c r="D61" s="11"/>
      <c r="E61" s="14">
        <v>24.5</v>
      </c>
      <c r="F61" s="13">
        <v>21.125869387755102</v>
      </c>
      <c r="G61" s="13">
        <v>517.5838</v>
      </c>
      <c r="H61" s="15">
        <v>48</v>
      </c>
      <c r="I61" s="13">
        <v>19</v>
      </c>
      <c r="J61" s="13">
        <v>912</v>
      </c>
      <c r="K61" s="15">
        <v>0</v>
      </c>
      <c r="L61" s="15">
        <v>0</v>
      </c>
      <c r="M61" s="15">
        <v>0</v>
      </c>
      <c r="N61" s="15">
        <v>0</v>
      </c>
      <c r="O61" s="14">
        <v>17.4</v>
      </c>
      <c r="P61" s="13">
        <v>19.000000000000004</v>
      </c>
      <c r="Q61" s="13">
        <v>330.6</v>
      </c>
      <c r="R61" s="14">
        <v>55.1</v>
      </c>
      <c r="S61" s="14">
        <v>1862.9</v>
      </c>
      <c r="T61" s="14">
        <v>55.1</v>
      </c>
      <c r="U61" s="15">
        <v>0</v>
      </c>
      <c r="V61" s="13">
        <v>0</v>
      </c>
      <c r="W61" s="13">
        <v>19.9453</v>
      </c>
      <c r="X61" s="13">
        <v>1098.9838</v>
      </c>
    </row>
    <row r="62" spans="1:24" ht="13.5">
      <c r="A62" s="32" t="s">
        <v>82</v>
      </c>
      <c r="B62" s="18"/>
      <c r="C62" s="19"/>
      <c r="D62" s="17"/>
      <c r="E62" s="19">
        <f>SUM(E59:E61)</f>
        <v>63.3</v>
      </c>
      <c r="F62" s="18"/>
      <c r="G62" s="18">
        <f>SUM(G59:G61)</f>
        <v>1289.3674</v>
      </c>
      <c r="H62" s="20">
        <f>SUM(H59:H61)</f>
        <v>336</v>
      </c>
      <c r="I62" s="18"/>
      <c r="J62" s="18">
        <f aca="true" t="shared" si="12" ref="J62:O62">SUM(J59:J61)</f>
        <v>6384</v>
      </c>
      <c r="K62" s="20">
        <f t="shared" si="12"/>
        <v>0</v>
      </c>
      <c r="L62" s="20">
        <f t="shared" si="12"/>
        <v>0</v>
      </c>
      <c r="M62" s="20">
        <f t="shared" si="12"/>
        <v>1</v>
      </c>
      <c r="N62" s="20">
        <f t="shared" si="12"/>
        <v>0</v>
      </c>
      <c r="O62" s="19">
        <f t="shared" si="12"/>
        <v>55.5</v>
      </c>
      <c r="P62" s="18"/>
      <c r="Q62" s="18">
        <f aca="true" t="shared" si="13" ref="Q62:V62">SUM(Q59:Q61)</f>
        <v>1054.5</v>
      </c>
      <c r="R62" s="19">
        <f t="shared" si="13"/>
        <v>342.8</v>
      </c>
      <c r="S62" s="20">
        <f t="shared" si="13"/>
        <v>11590</v>
      </c>
      <c r="T62" s="19">
        <f t="shared" si="13"/>
        <v>342.8</v>
      </c>
      <c r="U62" s="20">
        <f t="shared" si="13"/>
        <v>0</v>
      </c>
      <c r="V62" s="18">
        <f t="shared" si="13"/>
        <v>0</v>
      </c>
      <c r="W62" s="18"/>
      <c r="X62" s="18">
        <f>SUM(X59:X61)</f>
        <v>6599.8674</v>
      </c>
    </row>
    <row r="63" spans="1:24" ht="13.5">
      <c r="A63" s="12" t="s">
        <v>83</v>
      </c>
      <c r="B63" s="13">
        <v>25</v>
      </c>
      <c r="C63" s="14">
        <v>33.81</v>
      </c>
      <c r="D63" s="11"/>
      <c r="E63" s="15">
        <v>18</v>
      </c>
      <c r="F63" s="13">
        <v>26.58</v>
      </c>
      <c r="G63" s="13">
        <v>478.44</v>
      </c>
      <c r="H63" s="15">
        <v>12</v>
      </c>
      <c r="I63" s="16">
        <v>27.333299999999998</v>
      </c>
      <c r="J63" s="13">
        <v>327.9996</v>
      </c>
      <c r="K63" s="15">
        <v>0</v>
      </c>
      <c r="L63" s="15">
        <v>0</v>
      </c>
      <c r="M63" s="15">
        <v>0</v>
      </c>
      <c r="N63" s="15">
        <v>0</v>
      </c>
      <c r="O63" s="14">
        <v>6.7</v>
      </c>
      <c r="P63" s="13">
        <v>27.333298507462686</v>
      </c>
      <c r="Q63" s="13">
        <v>183.1331</v>
      </c>
      <c r="R63" s="14">
        <v>23.3</v>
      </c>
      <c r="S63" s="14">
        <v>787.8</v>
      </c>
      <c r="T63" s="14">
        <v>23.3</v>
      </c>
      <c r="U63" s="15">
        <v>0</v>
      </c>
      <c r="V63" s="13">
        <v>0</v>
      </c>
      <c r="W63" s="13">
        <v>26.7514</v>
      </c>
      <c r="X63" s="13">
        <v>623.3065</v>
      </c>
    </row>
    <row r="64" spans="1:24" ht="13.5">
      <c r="A64" s="12" t="s">
        <v>84</v>
      </c>
      <c r="B64" s="13">
        <v>11.57</v>
      </c>
      <c r="C64" s="14">
        <v>25.36</v>
      </c>
      <c r="D64" s="11"/>
      <c r="E64" s="15">
        <v>0</v>
      </c>
      <c r="F64" s="13">
        <v>0</v>
      </c>
      <c r="G64" s="13">
        <v>0</v>
      </c>
      <c r="H64" s="15">
        <v>24</v>
      </c>
      <c r="I64" s="13">
        <v>11.57</v>
      </c>
      <c r="J64" s="13">
        <v>277.68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3">
        <v>0</v>
      </c>
      <c r="Q64" s="13">
        <v>0</v>
      </c>
      <c r="R64" s="15">
        <v>24</v>
      </c>
      <c r="S64" s="15">
        <v>608.6</v>
      </c>
      <c r="T64" s="15">
        <v>18</v>
      </c>
      <c r="U64" s="15">
        <v>0</v>
      </c>
      <c r="V64" s="13">
        <v>0</v>
      </c>
      <c r="W64" s="13">
        <v>11.57</v>
      </c>
      <c r="X64" s="13">
        <v>277.68</v>
      </c>
    </row>
    <row r="65" spans="1:24" ht="13.5">
      <c r="A65" s="12" t="s">
        <v>85</v>
      </c>
      <c r="B65" s="13">
        <v>16.36</v>
      </c>
      <c r="C65" s="14">
        <v>33.81</v>
      </c>
      <c r="D65" s="11"/>
      <c r="E65" s="14">
        <v>20.7</v>
      </c>
      <c r="F65" s="13">
        <v>15.360000000000001</v>
      </c>
      <c r="G65" s="13">
        <v>317.952</v>
      </c>
      <c r="H65" s="15">
        <v>192</v>
      </c>
      <c r="I65" s="13">
        <v>15.483331249999999</v>
      </c>
      <c r="J65" s="13">
        <v>2972.7996</v>
      </c>
      <c r="K65" s="15">
        <v>0</v>
      </c>
      <c r="L65" s="15">
        <v>0</v>
      </c>
      <c r="M65" s="15">
        <v>1</v>
      </c>
      <c r="N65" s="15">
        <v>0</v>
      </c>
      <c r="O65" s="14">
        <v>25.9</v>
      </c>
      <c r="P65" s="13">
        <v>15.347629343629345</v>
      </c>
      <c r="Q65" s="13">
        <v>397.5036</v>
      </c>
      <c r="R65" s="14">
        <v>185.8</v>
      </c>
      <c r="S65" s="14">
        <v>6281.9</v>
      </c>
      <c r="T65" s="14">
        <v>185.8</v>
      </c>
      <c r="U65" s="15">
        <v>0</v>
      </c>
      <c r="V65" s="13">
        <v>0</v>
      </c>
      <c r="W65" s="13">
        <v>15.4892</v>
      </c>
      <c r="X65" s="13">
        <v>2877.888</v>
      </c>
    </row>
    <row r="66" spans="1:24" ht="13.5">
      <c r="A66" s="12" t="s">
        <v>86</v>
      </c>
      <c r="B66" s="13">
        <v>20.33</v>
      </c>
      <c r="C66" s="14">
        <v>33.81</v>
      </c>
      <c r="D66" s="11"/>
      <c r="E66" s="14">
        <v>9.5</v>
      </c>
      <c r="F66" s="13">
        <v>24.833305263157897</v>
      </c>
      <c r="G66" s="13">
        <v>235.9164</v>
      </c>
      <c r="H66" s="15">
        <v>24</v>
      </c>
      <c r="I66" s="16">
        <v>31.040824999999998</v>
      </c>
      <c r="J66" s="13">
        <v>744.9798</v>
      </c>
      <c r="K66" s="15">
        <v>0</v>
      </c>
      <c r="L66" s="15">
        <v>0</v>
      </c>
      <c r="M66" s="14">
        <v>0.5</v>
      </c>
      <c r="N66" s="15">
        <v>0</v>
      </c>
      <c r="O66" s="15">
        <v>15</v>
      </c>
      <c r="P66" s="13">
        <v>34.76666</v>
      </c>
      <c r="Q66" s="13">
        <v>521.4999</v>
      </c>
      <c r="R66" s="15">
        <v>18</v>
      </c>
      <c r="S66" s="15">
        <v>608.6</v>
      </c>
      <c r="T66" s="15">
        <v>18</v>
      </c>
      <c r="U66" s="15">
        <v>0</v>
      </c>
      <c r="V66" s="13">
        <v>0</v>
      </c>
      <c r="W66" s="13">
        <v>24.8322</v>
      </c>
      <c r="X66" s="13">
        <v>446.9796</v>
      </c>
    </row>
    <row r="67" spans="1:24" ht="13.5">
      <c r="A67" s="12" t="s">
        <v>87</v>
      </c>
      <c r="B67" s="13">
        <v>23.67</v>
      </c>
      <c r="C67" s="14">
        <v>33.81</v>
      </c>
      <c r="D67" s="11"/>
      <c r="E67" s="15">
        <v>14</v>
      </c>
      <c r="F67" s="13">
        <v>26.130985714285714</v>
      </c>
      <c r="G67" s="13">
        <v>365.8338</v>
      </c>
      <c r="H67" s="15">
        <v>12</v>
      </c>
      <c r="I67" s="16">
        <v>26.5</v>
      </c>
      <c r="J67" s="13">
        <v>318</v>
      </c>
      <c r="K67" s="15">
        <v>0</v>
      </c>
      <c r="L67" s="15">
        <v>0</v>
      </c>
      <c r="M67" s="15">
        <v>0</v>
      </c>
      <c r="N67" s="15">
        <v>0</v>
      </c>
      <c r="O67" s="14">
        <v>10.2</v>
      </c>
      <c r="P67" s="13">
        <v>26.500000000000004</v>
      </c>
      <c r="Q67" s="13">
        <v>270.3</v>
      </c>
      <c r="R67" s="14">
        <v>15.8</v>
      </c>
      <c r="S67" s="14">
        <v>534.2</v>
      </c>
      <c r="T67" s="14">
        <v>15.8</v>
      </c>
      <c r="U67" s="15">
        <v>0</v>
      </c>
      <c r="V67" s="13">
        <v>0</v>
      </c>
      <c r="W67" s="13">
        <v>26.173</v>
      </c>
      <c r="X67" s="13">
        <v>413.5338</v>
      </c>
    </row>
    <row r="68" spans="1:24" ht="13.5">
      <c r="A68" s="12" t="s">
        <v>88</v>
      </c>
      <c r="B68" s="13">
        <v>27.58</v>
      </c>
      <c r="C68" s="14">
        <v>33.81</v>
      </c>
      <c r="D68" s="11"/>
      <c r="E68" s="14">
        <v>17.2</v>
      </c>
      <c r="F68" s="13">
        <v>28.36</v>
      </c>
      <c r="G68" s="13">
        <v>487.792</v>
      </c>
      <c r="H68" s="15">
        <v>60</v>
      </c>
      <c r="I68" s="16">
        <v>28.36</v>
      </c>
      <c r="J68" s="13">
        <v>1701.6</v>
      </c>
      <c r="K68" s="15">
        <v>0</v>
      </c>
      <c r="L68" s="15">
        <v>0</v>
      </c>
      <c r="M68" s="14">
        <v>0.1</v>
      </c>
      <c r="N68" s="15">
        <v>0</v>
      </c>
      <c r="O68" s="14">
        <v>24.2</v>
      </c>
      <c r="P68" s="13">
        <v>28.360000000000003</v>
      </c>
      <c r="Q68" s="13">
        <v>686.312</v>
      </c>
      <c r="R68" s="14">
        <v>52.9</v>
      </c>
      <c r="S68" s="14">
        <v>1788.6</v>
      </c>
      <c r="T68" s="14">
        <v>52.9</v>
      </c>
      <c r="U68" s="15">
        <v>0</v>
      </c>
      <c r="V68" s="13">
        <v>0</v>
      </c>
      <c r="W68" s="13">
        <v>28.36</v>
      </c>
      <c r="X68" s="13">
        <v>1500.244</v>
      </c>
    </row>
    <row r="69" spans="1:24" ht="13.5">
      <c r="A69" s="12" t="s">
        <v>89</v>
      </c>
      <c r="B69" s="13">
        <v>21.8333</v>
      </c>
      <c r="C69" s="14">
        <v>33.81</v>
      </c>
      <c r="D69" s="11"/>
      <c r="E69" s="14">
        <v>10.7</v>
      </c>
      <c r="F69" s="13">
        <v>21.500000000000004</v>
      </c>
      <c r="G69" s="13">
        <v>230.05</v>
      </c>
      <c r="H69" s="15">
        <v>564</v>
      </c>
      <c r="I69" s="13">
        <v>21.685701063829786</v>
      </c>
      <c r="J69" s="13">
        <v>12230.7354</v>
      </c>
      <c r="K69" s="15">
        <v>0</v>
      </c>
      <c r="L69" s="15">
        <v>0</v>
      </c>
      <c r="M69" s="15">
        <v>1</v>
      </c>
      <c r="N69" s="15">
        <v>0</v>
      </c>
      <c r="O69" s="14">
        <v>17.9</v>
      </c>
      <c r="P69" s="13">
        <v>21.833301675977655</v>
      </c>
      <c r="Q69" s="13">
        <v>390.8161</v>
      </c>
      <c r="R69" s="14">
        <v>555.8</v>
      </c>
      <c r="S69" s="14">
        <v>18791.6</v>
      </c>
      <c r="T69" s="14">
        <v>555.8</v>
      </c>
      <c r="U69" s="15">
        <v>0</v>
      </c>
      <c r="V69" s="13">
        <v>0</v>
      </c>
      <c r="W69" s="13">
        <v>21.6771</v>
      </c>
      <c r="X69" s="13">
        <v>12048.136</v>
      </c>
    </row>
    <row r="70" spans="1:24" ht="13.5">
      <c r="A70" s="12" t="s">
        <v>90</v>
      </c>
      <c r="B70" s="13">
        <v>0</v>
      </c>
      <c r="C70" s="14">
        <v>25.36</v>
      </c>
      <c r="D70" s="11"/>
      <c r="E70" s="15">
        <v>0</v>
      </c>
      <c r="F70" s="13">
        <v>0</v>
      </c>
      <c r="G70" s="13">
        <v>0</v>
      </c>
      <c r="H70" s="15">
        <v>108</v>
      </c>
      <c r="I70" s="16">
        <v>8.962966666666667</v>
      </c>
      <c r="J70" s="13">
        <v>968.0004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3">
        <v>0</v>
      </c>
      <c r="Q70" s="13">
        <v>0</v>
      </c>
      <c r="R70" s="15">
        <v>108</v>
      </c>
      <c r="S70" s="15">
        <v>2738.9</v>
      </c>
      <c r="T70" s="15">
        <v>81</v>
      </c>
      <c r="U70" s="15">
        <v>0</v>
      </c>
      <c r="V70" s="13">
        <v>0</v>
      </c>
      <c r="W70" s="13">
        <v>8.963</v>
      </c>
      <c r="X70" s="13">
        <v>968.0004</v>
      </c>
    </row>
    <row r="71" spans="1:24" ht="13.5">
      <c r="A71" s="12" t="s">
        <v>91</v>
      </c>
      <c r="B71" s="13">
        <v>21</v>
      </c>
      <c r="C71" s="14">
        <v>25.36</v>
      </c>
      <c r="D71" s="11"/>
      <c r="E71" s="15">
        <v>9</v>
      </c>
      <c r="F71" s="13">
        <v>21.466666666666665</v>
      </c>
      <c r="G71" s="13">
        <v>193.2</v>
      </c>
      <c r="H71" s="15">
        <v>298</v>
      </c>
      <c r="I71" s="16">
        <v>21.053774496644294</v>
      </c>
      <c r="J71" s="13">
        <v>6274.0248</v>
      </c>
      <c r="K71" s="15">
        <v>0</v>
      </c>
      <c r="L71" s="15">
        <v>0</v>
      </c>
      <c r="M71" s="15">
        <v>0</v>
      </c>
      <c r="N71" s="15">
        <v>0</v>
      </c>
      <c r="O71" s="15">
        <v>21</v>
      </c>
      <c r="P71" s="13">
        <v>21.88095714285714</v>
      </c>
      <c r="Q71" s="13">
        <v>459.5001</v>
      </c>
      <c r="R71" s="15">
        <v>286</v>
      </c>
      <c r="S71" s="15">
        <v>7253</v>
      </c>
      <c r="T71" s="15">
        <v>214.5</v>
      </c>
      <c r="U71" s="15">
        <v>0</v>
      </c>
      <c r="V71" s="13">
        <v>0</v>
      </c>
      <c r="W71" s="13">
        <v>21.006</v>
      </c>
      <c r="X71" s="13">
        <v>6007.7247</v>
      </c>
    </row>
    <row r="72" spans="1:24" ht="13.5">
      <c r="A72" s="12" t="s">
        <v>92</v>
      </c>
      <c r="B72" s="13">
        <v>14.6</v>
      </c>
      <c r="C72" s="14">
        <v>33.81</v>
      </c>
      <c r="D72" s="11"/>
      <c r="E72" s="14">
        <v>22.8</v>
      </c>
      <c r="F72" s="13">
        <v>14.6</v>
      </c>
      <c r="G72" s="13">
        <v>332.88</v>
      </c>
      <c r="H72" s="15">
        <v>504</v>
      </c>
      <c r="I72" s="13">
        <v>14.39237619047619</v>
      </c>
      <c r="J72" s="13">
        <v>7253.7576</v>
      </c>
      <c r="K72" s="15">
        <v>0</v>
      </c>
      <c r="L72" s="15">
        <v>0</v>
      </c>
      <c r="M72" s="14">
        <v>0.5</v>
      </c>
      <c r="N72" s="15">
        <v>0</v>
      </c>
      <c r="O72" s="14">
        <v>39.9</v>
      </c>
      <c r="P72" s="13">
        <v>14.6</v>
      </c>
      <c r="Q72" s="13">
        <v>582.54</v>
      </c>
      <c r="R72" s="14">
        <v>486.4</v>
      </c>
      <c r="S72" s="14">
        <v>16445.2</v>
      </c>
      <c r="T72" s="14">
        <v>486.4</v>
      </c>
      <c r="U72" s="15">
        <v>0</v>
      </c>
      <c r="V72" s="13">
        <v>0</v>
      </c>
      <c r="W72" s="13">
        <v>14.3849</v>
      </c>
      <c r="X72" s="13">
        <v>6996.7976</v>
      </c>
    </row>
    <row r="73" spans="1:24" ht="13.5">
      <c r="A73" s="12" t="s">
        <v>93</v>
      </c>
      <c r="B73" s="13">
        <v>26.83</v>
      </c>
      <c r="C73" s="14">
        <v>33.81</v>
      </c>
      <c r="D73" s="11"/>
      <c r="E73" s="14">
        <v>13.2</v>
      </c>
      <c r="F73" s="13">
        <v>26.830303030303032</v>
      </c>
      <c r="G73" s="13">
        <v>354.16</v>
      </c>
      <c r="H73" s="15">
        <v>0</v>
      </c>
      <c r="I73" s="13">
        <v>0</v>
      </c>
      <c r="J73" s="13">
        <v>0</v>
      </c>
      <c r="K73" s="15">
        <v>0</v>
      </c>
      <c r="L73" s="15">
        <v>0</v>
      </c>
      <c r="M73" s="15">
        <v>0</v>
      </c>
      <c r="N73" s="15">
        <v>0</v>
      </c>
      <c r="O73" s="14">
        <v>6.4</v>
      </c>
      <c r="P73" s="13">
        <v>26.83</v>
      </c>
      <c r="Q73" s="13">
        <v>171.712</v>
      </c>
      <c r="R73" s="14">
        <v>6.8</v>
      </c>
      <c r="S73" s="14">
        <v>229.9</v>
      </c>
      <c r="T73" s="14">
        <v>6.8</v>
      </c>
      <c r="U73" s="15">
        <v>0</v>
      </c>
      <c r="V73" s="13">
        <v>0</v>
      </c>
      <c r="W73" s="13">
        <v>26.8306</v>
      </c>
      <c r="X73" s="13">
        <v>182.448</v>
      </c>
    </row>
    <row r="74" spans="1:24" ht="13.5">
      <c r="A74" s="12" t="s">
        <v>94</v>
      </c>
      <c r="B74" s="13">
        <v>20.5</v>
      </c>
      <c r="C74" s="14">
        <v>33.81</v>
      </c>
      <c r="D74" s="11"/>
      <c r="E74" s="14">
        <v>19.1</v>
      </c>
      <c r="F74" s="13">
        <v>20.1282722513089</v>
      </c>
      <c r="G74" s="13">
        <v>384.45</v>
      </c>
      <c r="H74" s="15">
        <v>300</v>
      </c>
      <c r="I74" s="16">
        <v>20.64664</v>
      </c>
      <c r="J74" s="13">
        <v>6193.992</v>
      </c>
      <c r="K74" s="15">
        <v>0</v>
      </c>
      <c r="L74" s="15">
        <v>0</v>
      </c>
      <c r="M74" s="15">
        <v>0</v>
      </c>
      <c r="N74" s="15">
        <v>0</v>
      </c>
      <c r="O74" s="14">
        <v>25.3</v>
      </c>
      <c r="P74" s="13">
        <v>20.833300395256916</v>
      </c>
      <c r="Q74" s="13">
        <v>527.0825</v>
      </c>
      <c r="R74" s="14">
        <v>293.8</v>
      </c>
      <c r="S74" s="14">
        <v>9933.4</v>
      </c>
      <c r="T74" s="14">
        <v>293.8</v>
      </c>
      <c r="U74" s="15">
        <v>0</v>
      </c>
      <c r="V74" s="13">
        <v>0</v>
      </c>
      <c r="W74" s="13">
        <v>20.5969</v>
      </c>
      <c r="X74" s="13">
        <v>6051.3595</v>
      </c>
    </row>
    <row r="75" spans="1:24" ht="13.5">
      <c r="A75" s="12" t="s">
        <v>95</v>
      </c>
      <c r="B75" s="13">
        <v>23.4167</v>
      </c>
      <c r="C75" s="14">
        <v>33.81</v>
      </c>
      <c r="D75" s="11"/>
      <c r="E75" s="14">
        <v>23.4</v>
      </c>
      <c r="F75" s="13">
        <v>24.000000000000004</v>
      </c>
      <c r="G75" s="13">
        <v>561.6</v>
      </c>
      <c r="H75" s="15">
        <v>947</v>
      </c>
      <c r="I75" s="16">
        <v>23.948876557550157</v>
      </c>
      <c r="J75" s="13">
        <v>22679.5861</v>
      </c>
      <c r="K75" s="15">
        <v>0</v>
      </c>
      <c r="L75" s="15">
        <v>0</v>
      </c>
      <c r="M75" s="15">
        <v>0</v>
      </c>
      <c r="N75" s="15">
        <v>0</v>
      </c>
      <c r="O75" s="14">
        <v>34.1</v>
      </c>
      <c r="P75" s="13">
        <v>24</v>
      </c>
      <c r="Q75" s="13">
        <v>818.4</v>
      </c>
      <c r="R75" s="14">
        <v>936.3</v>
      </c>
      <c r="S75" s="14">
        <v>31656.3</v>
      </c>
      <c r="T75" s="14">
        <v>936.3</v>
      </c>
      <c r="U75" s="15">
        <v>0</v>
      </c>
      <c r="V75" s="13">
        <v>0</v>
      </c>
      <c r="W75" s="13">
        <v>23.9483</v>
      </c>
      <c r="X75" s="13">
        <v>22422.7861</v>
      </c>
    </row>
    <row r="76" spans="1:24" ht="13.5">
      <c r="A76" s="12" t="s">
        <v>96</v>
      </c>
      <c r="B76" s="13">
        <v>21.17</v>
      </c>
      <c r="C76" s="14">
        <v>33.81</v>
      </c>
      <c r="D76" s="11"/>
      <c r="E76" s="14">
        <v>7.1</v>
      </c>
      <c r="F76" s="13">
        <v>21.169999999999998</v>
      </c>
      <c r="G76" s="13">
        <v>150.307</v>
      </c>
      <c r="H76" s="15">
        <v>24</v>
      </c>
      <c r="I76" s="16">
        <v>22.501649999999998</v>
      </c>
      <c r="J76" s="13">
        <v>540.0396</v>
      </c>
      <c r="K76" s="15">
        <v>0</v>
      </c>
      <c r="L76" s="15">
        <v>0</v>
      </c>
      <c r="M76" s="15">
        <v>0</v>
      </c>
      <c r="N76" s="15">
        <v>0</v>
      </c>
      <c r="O76" s="14">
        <v>8.2</v>
      </c>
      <c r="P76" s="13">
        <v>22.500000000000004</v>
      </c>
      <c r="Q76" s="13">
        <v>184.5</v>
      </c>
      <c r="R76" s="14">
        <v>22.9</v>
      </c>
      <c r="S76" s="14">
        <v>774.3</v>
      </c>
      <c r="T76" s="14">
        <v>22.9</v>
      </c>
      <c r="U76" s="15">
        <v>0</v>
      </c>
      <c r="V76" s="13">
        <v>0</v>
      </c>
      <c r="W76" s="13">
        <v>22.0894</v>
      </c>
      <c r="X76" s="13">
        <v>505.8466</v>
      </c>
    </row>
    <row r="77" spans="1:24" ht="13.5">
      <c r="A77" s="12" t="s">
        <v>97</v>
      </c>
      <c r="B77" s="13">
        <v>18.83</v>
      </c>
      <c r="C77" s="14">
        <v>33.81</v>
      </c>
      <c r="D77" s="11"/>
      <c r="E77" s="14">
        <v>21.3</v>
      </c>
      <c r="F77" s="13">
        <v>18.83</v>
      </c>
      <c r="G77" s="13">
        <v>401.079</v>
      </c>
      <c r="H77" s="15">
        <v>54</v>
      </c>
      <c r="I77" s="16">
        <v>18.830000000000002</v>
      </c>
      <c r="J77" s="13">
        <v>1016.82</v>
      </c>
      <c r="K77" s="15">
        <v>0</v>
      </c>
      <c r="L77" s="15">
        <v>0</v>
      </c>
      <c r="M77" s="15">
        <v>0</v>
      </c>
      <c r="N77" s="15">
        <v>0</v>
      </c>
      <c r="O77" s="14">
        <v>12.5</v>
      </c>
      <c r="P77" s="13">
        <v>18.83</v>
      </c>
      <c r="Q77" s="13">
        <v>235.375</v>
      </c>
      <c r="R77" s="14">
        <v>62.8</v>
      </c>
      <c r="S77" s="14">
        <v>2123.3</v>
      </c>
      <c r="T77" s="14">
        <v>62.8</v>
      </c>
      <c r="U77" s="15">
        <v>0</v>
      </c>
      <c r="V77" s="13">
        <v>0</v>
      </c>
      <c r="W77" s="13">
        <v>18.83</v>
      </c>
      <c r="X77" s="13">
        <v>1182.524</v>
      </c>
    </row>
    <row r="78" spans="1:24" ht="13.5">
      <c r="A78" s="12" t="s">
        <v>98</v>
      </c>
      <c r="B78" s="13">
        <v>13.43</v>
      </c>
      <c r="C78" s="14">
        <v>25.36</v>
      </c>
      <c r="D78" s="11"/>
      <c r="E78" s="14">
        <v>9.6</v>
      </c>
      <c r="F78" s="13">
        <v>13.43</v>
      </c>
      <c r="G78" s="13">
        <v>128.928</v>
      </c>
      <c r="H78" s="15">
        <v>0</v>
      </c>
      <c r="I78" s="13">
        <v>0</v>
      </c>
      <c r="J78" s="13">
        <v>0</v>
      </c>
      <c r="K78" s="15">
        <v>0</v>
      </c>
      <c r="L78" s="15">
        <v>0</v>
      </c>
      <c r="M78" s="15">
        <v>0</v>
      </c>
      <c r="N78" s="15">
        <v>0</v>
      </c>
      <c r="O78" s="14">
        <v>9.2</v>
      </c>
      <c r="P78" s="13">
        <v>13.430000000000001</v>
      </c>
      <c r="Q78" s="13">
        <v>123.556</v>
      </c>
      <c r="R78" s="14">
        <v>0.4</v>
      </c>
      <c r="S78" s="14">
        <v>10.2</v>
      </c>
      <c r="T78" s="14">
        <v>0.3</v>
      </c>
      <c r="U78" s="15">
        <v>0</v>
      </c>
      <c r="V78" s="13">
        <v>0</v>
      </c>
      <c r="W78" s="13">
        <v>13.43</v>
      </c>
      <c r="X78" s="13">
        <v>5.372</v>
      </c>
    </row>
    <row r="79" spans="1:24" ht="13.5">
      <c r="A79" s="12" t="s">
        <v>99</v>
      </c>
      <c r="B79" s="13">
        <v>14.3542</v>
      </c>
      <c r="C79" s="14">
        <v>33.81</v>
      </c>
      <c r="D79" s="11"/>
      <c r="E79" s="15">
        <v>14</v>
      </c>
      <c r="F79" s="13">
        <v>14.3542</v>
      </c>
      <c r="G79" s="13">
        <v>200.9588</v>
      </c>
      <c r="H79" s="15">
        <v>168</v>
      </c>
      <c r="I79" s="16">
        <v>14.59227142857143</v>
      </c>
      <c r="J79" s="13">
        <v>2451.5016</v>
      </c>
      <c r="K79" s="15">
        <v>0</v>
      </c>
      <c r="L79" s="15">
        <v>0</v>
      </c>
      <c r="M79" s="15">
        <v>1</v>
      </c>
      <c r="N79" s="15">
        <v>0</v>
      </c>
      <c r="O79" s="14">
        <v>33.4</v>
      </c>
      <c r="P79" s="13">
        <v>14.6875</v>
      </c>
      <c r="Q79" s="13">
        <v>490.5625</v>
      </c>
      <c r="R79" s="14">
        <v>147.6</v>
      </c>
      <c r="S79" s="14">
        <v>4990.3</v>
      </c>
      <c r="T79" s="14">
        <v>147.6</v>
      </c>
      <c r="U79" s="15">
        <v>0</v>
      </c>
      <c r="V79" s="13">
        <v>0</v>
      </c>
      <c r="W79" s="13">
        <v>14.5475</v>
      </c>
      <c r="X79" s="13">
        <v>2147.2104</v>
      </c>
    </row>
    <row r="80" spans="1:24" ht="13.5">
      <c r="A80" s="12" t="s">
        <v>100</v>
      </c>
      <c r="B80" s="13">
        <v>18.07</v>
      </c>
      <c r="C80" s="14">
        <v>33.81</v>
      </c>
      <c r="D80" s="11"/>
      <c r="E80" s="14">
        <v>5.4</v>
      </c>
      <c r="F80" s="13">
        <v>18.07</v>
      </c>
      <c r="G80" s="13">
        <v>97.578</v>
      </c>
      <c r="H80" s="15">
        <v>54</v>
      </c>
      <c r="I80" s="16">
        <v>19.962966666666667</v>
      </c>
      <c r="J80" s="13">
        <v>1078.0002</v>
      </c>
      <c r="K80" s="15">
        <v>0</v>
      </c>
      <c r="L80" s="15">
        <v>0</v>
      </c>
      <c r="M80" s="15">
        <v>5</v>
      </c>
      <c r="N80" s="15">
        <v>0</v>
      </c>
      <c r="O80" s="15">
        <v>0</v>
      </c>
      <c r="P80" s="13">
        <v>0</v>
      </c>
      <c r="Q80" s="13">
        <v>0</v>
      </c>
      <c r="R80" s="14">
        <v>54.4</v>
      </c>
      <c r="S80" s="14">
        <v>1839.3</v>
      </c>
      <c r="T80" s="14">
        <v>54.4</v>
      </c>
      <c r="U80" s="15">
        <v>0</v>
      </c>
      <c r="V80" s="13">
        <v>0</v>
      </c>
      <c r="W80" s="13">
        <v>19.7778</v>
      </c>
      <c r="X80" s="13">
        <v>1075.9115</v>
      </c>
    </row>
    <row r="81" spans="1:24" ht="13.5">
      <c r="A81" s="12" t="s">
        <v>101</v>
      </c>
      <c r="B81" s="13">
        <v>17.3333</v>
      </c>
      <c r="C81" s="14">
        <v>25.36</v>
      </c>
      <c r="D81" s="11"/>
      <c r="E81" s="15">
        <v>0</v>
      </c>
      <c r="F81" s="13">
        <v>0</v>
      </c>
      <c r="G81" s="13">
        <v>0</v>
      </c>
      <c r="H81" s="15">
        <v>24</v>
      </c>
      <c r="I81" s="13">
        <v>16.833299999999998</v>
      </c>
      <c r="J81" s="13">
        <v>403.9992</v>
      </c>
      <c r="K81" s="15">
        <v>0</v>
      </c>
      <c r="L81" s="15">
        <v>0</v>
      </c>
      <c r="M81" s="15">
        <v>1</v>
      </c>
      <c r="N81" s="15">
        <v>0</v>
      </c>
      <c r="O81" s="14">
        <v>18.3</v>
      </c>
      <c r="P81" s="13">
        <v>16.833300546448086</v>
      </c>
      <c r="Q81" s="13">
        <v>308.0494</v>
      </c>
      <c r="R81" s="14">
        <v>4.7</v>
      </c>
      <c r="S81" s="14">
        <v>119.2</v>
      </c>
      <c r="T81" s="14">
        <v>3.5</v>
      </c>
      <c r="U81" s="15">
        <v>0</v>
      </c>
      <c r="V81" s="13">
        <v>0</v>
      </c>
      <c r="W81" s="13">
        <v>16.8333</v>
      </c>
      <c r="X81" s="13">
        <v>79.1165</v>
      </c>
    </row>
    <row r="82" spans="1:24" ht="13.5">
      <c r="A82" s="12" t="s">
        <v>102</v>
      </c>
      <c r="B82" s="13">
        <v>16</v>
      </c>
      <c r="C82" s="14">
        <v>33.81</v>
      </c>
      <c r="D82" s="11"/>
      <c r="E82" s="14">
        <v>14.9</v>
      </c>
      <c r="F82" s="13">
        <v>16</v>
      </c>
      <c r="G82" s="13">
        <v>238.4</v>
      </c>
      <c r="H82" s="15">
        <v>108</v>
      </c>
      <c r="I82" s="16">
        <v>16.006666666666668</v>
      </c>
      <c r="J82" s="13">
        <v>1728.72</v>
      </c>
      <c r="K82" s="15">
        <v>0</v>
      </c>
      <c r="L82" s="15">
        <v>0</v>
      </c>
      <c r="M82" s="15">
        <v>0</v>
      </c>
      <c r="N82" s="15">
        <v>0</v>
      </c>
      <c r="O82" s="14">
        <v>21.7</v>
      </c>
      <c r="P82" s="13">
        <v>16.016589861751154</v>
      </c>
      <c r="Q82" s="13">
        <v>347.56</v>
      </c>
      <c r="R82" s="14">
        <v>101.2</v>
      </c>
      <c r="S82" s="14">
        <v>3421.6</v>
      </c>
      <c r="T82" s="14">
        <v>101.2</v>
      </c>
      <c r="U82" s="15">
        <v>0</v>
      </c>
      <c r="V82" s="13">
        <v>0</v>
      </c>
      <c r="W82" s="13">
        <v>16.0036</v>
      </c>
      <c r="X82" s="13">
        <v>1619.56</v>
      </c>
    </row>
    <row r="83" spans="1:24" ht="13.5">
      <c r="A83" s="12" t="s">
        <v>103</v>
      </c>
      <c r="B83" s="13">
        <v>14.69</v>
      </c>
      <c r="C83" s="14">
        <v>33.81</v>
      </c>
      <c r="D83" s="11"/>
      <c r="E83" s="14">
        <v>13.3</v>
      </c>
      <c r="F83" s="13">
        <v>15.187503759398496</v>
      </c>
      <c r="G83" s="13">
        <v>201.9938</v>
      </c>
      <c r="H83" s="15">
        <v>0</v>
      </c>
      <c r="I83" s="13">
        <v>0</v>
      </c>
      <c r="J83" s="13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3">
        <v>0</v>
      </c>
      <c r="Q83" s="13">
        <v>0</v>
      </c>
      <c r="R83" s="14">
        <v>13.3</v>
      </c>
      <c r="S83" s="14">
        <v>449.7</v>
      </c>
      <c r="T83" s="14">
        <v>13.3</v>
      </c>
      <c r="U83" s="15">
        <v>0</v>
      </c>
      <c r="V83" s="13">
        <v>0</v>
      </c>
      <c r="W83" s="13">
        <v>15.1875</v>
      </c>
      <c r="X83" s="13">
        <v>201.9938</v>
      </c>
    </row>
    <row r="84" spans="1:24" ht="13.5">
      <c r="A84" s="12" t="s">
        <v>104</v>
      </c>
      <c r="B84" s="13">
        <v>12</v>
      </c>
      <c r="C84" s="14">
        <v>33.81</v>
      </c>
      <c r="D84" s="11"/>
      <c r="E84" s="14">
        <v>22.2</v>
      </c>
      <c r="F84" s="13">
        <v>12</v>
      </c>
      <c r="G84" s="13">
        <v>266.4</v>
      </c>
      <c r="H84" s="15">
        <v>36</v>
      </c>
      <c r="I84" s="16">
        <v>12.1111</v>
      </c>
      <c r="J84" s="13">
        <v>435.9996</v>
      </c>
      <c r="K84" s="15">
        <v>0</v>
      </c>
      <c r="L84" s="15">
        <v>0</v>
      </c>
      <c r="M84" s="15">
        <v>0</v>
      </c>
      <c r="N84" s="15">
        <v>0</v>
      </c>
      <c r="O84" s="14">
        <v>20.4</v>
      </c>
      <c r="P84" s="13">
        <v>12.196058823529413</v>
      </c>
      <c r="Q84" s="13">
        <v>248.7996</v>
      </c>
      <c r="R84" s="14">
        <v>37.8</v>
      </c>
      <c r="S84" s="14">
        <v>1278</v>
      </c>
      <c r="T84" s="14">
        <v>37.8</v>
      </c>
      <c r="U84" s="15">
        <v>0</v>
      </c>
      <c r="V84" s="13">
        <v>0</v>
      </c>
      <c r="W84" s="13">
        <v>12</v>
      </c>
      <c r="X84" s="13">
        <v>453.6</v>
      </c>
    </row>
    <row r="85" spans="1:24" ht="13.5">
      <c r="A85" s="12" t="s">
        <v>105</v>
      </c>
      <c r="B85" s="13">
        <v>12</v>
      </c>
      <c r="C85" s="14">
        <v>33.81</v>
      </c>
      <c r="D85" s="11"/>
      <c r="E85" s="14">
        <v>22.7</v>
      </c>
      <c r="F85" s="13">
        <v>12</v>
      </c>
      <c r="G85" s="13">
        <v>272.4</v>
      </c>
      <c r="H85" s="15">
        <v>108</v>
      </c>
      <c r="I85" s="16">
        <v>12.259233333333334</v>
      </c>
      <c r="J85" s="13">
        <v>1323.9972</v>
      </c>
      <c r="K85" s="15">
        <v>0</v>
      </c>
      <c r="L85" s="15">
        <v>0</v>
      </c>
      <c r="M85" s="15">
        <v>1</v>
      </c>
      <c r="N85" s="15">
        <v>0</v>
      </c>
      <c r="O85" s="14">
        <v>21.8</v>
      </c>
      <c r="P85" s="13">
        <v>12.333298165137615</v>
      </c>
      <c r="Q85" s="13">
        <v>268.8659</v>
      </c>
      <c r="R85" s="14">
        <v>107.9</v>
      </c>
      <c r="S85" s="14">
        <v>3648.1</v>
      </c>
      <c r="T85" s="14">
        <v>107.9</v>
      </c>
      <c r="U85" s="15">
        <v>0</v>
      </c>
      <c r="V85" s="13">
        <v>0</v>
      </c>
      <c r="W85" s="13">
        <v>12.189</v>
      </c>
      <c r="X85" s="13">
        <v>1315.198</v>
      </c>
    </row>
    <row r="86" spans="1:24" ht="13.5">
      <c r="A86" s="12" t="s">
        <v>106</v>
      </c>
      <c r="B86" s="13">
        <v>15</v>
      </c>
      <c r="C86" s="14">
        <v>33.81</v>
      </c>
      <c r="D86" s="11"/>
      <c r="E86" s="14">
        <v>16.3</v>
      </c>
      <c r="F86" s="13">
        <v>12</v>
      </c>
      <c r="G86" s="13">
        <v>195.6</v>
      </c>
      <c r="H86" s="15">
        <v>84</v>
      </c>
      <c r="I86" s="13">
        <v>12.999985714285716</v>
      </c>
      <c r="J86" s="13">
        <v>1091.9988</v>
      </c>
      <c r="K86" s="15">
        <v>0</v>
      </c>
      <c r="L86" s="15">
        <v>0</v>
      </c>
      <c r="M86" s="15">
        <v>0</v>
      </c>
      <c r="N86" s="15">
        <v>0</v>
      </c>
      <c r="O86" s="14">
        <v>25.7</v>
      </c>
      <c r="P86" s="13">
        <v>13.578451361867705</v>
      </c>
      <c r="Q86" s="13">
        <v>348.9662</v>
      </c>
      <c r="R86" s="14">
        <v>74.6</v>
      </c>
      <c r="S86" s="14">
        <v>2522.2</v>
      </c>
      <c r="T86" s="14">
        <v>74.6</v>
      </c>
      <c r="U86" s="15">
        <v>0</v>
      </c>
      <c r="V86" s="13">
        <v>0</v>
      </c>
      <c r="W86" s="13">
        <v>12.5822</v>
      </c>
      <c r="X86" s="13">
        <v>938.6326</v>
      </c>
    </row>
    <row r="87" spans="1:24" ht="13.5">
      <c r="A87" s="12" t="s">
        <v>107</v>
      </c>
      <c r="B87" s="13">
        <v>12</v>
      </c>
      <c r="C87" s="14">
        <v>33.81</v>
      </c>
      <c r="D87" s="11"/>
      <c r="E87" s="14">
        <v>26.2</v>
      </c>
      <c r="F87" s="13">
        <v>12</v>
      </c>
      <c r="G87" s="13">
        <v>314.4</v>
      </c>
      <c r="H87" s="15">
        <v>48</v>
      </c>
      <c r="I87" s="16">
        <v>12.249975</v>
      </c>
      <c r="J87" s="13">
        <v>587.9988</v>
      </c>
      <c r="K87" s="15">
        <v>0</v>
      </c>
      <c r="L87" s="15">
        <v>0</v>
      </c>
      <c r="M87" s="15">
        <v>0</v>
      </c>
      <c r="N87" s="15">
        <v>0</v>
      </c>
      <c r="O87" s="14">
        <v>16.2</v>
      </c>
      <c r="P87" s="13">
        <v>12.333302469135802</v>
      </c>
      <c r="Q87" s="13">
        <v>199.7995</v>
      </c>
      <c r="R87" s="15">
        <v>58</v>
      </c>
      <c r="S87" s="15">
        <v>1961</v>
      </c>
      <c r="T87" s="15">
        <v>58</v>
      </c>
      <c r="U87" s="15">
        <v>0</v>
      </c>
      <c r="V87" s="13">
        <v>0</v>
      </c>
      <c r="W87" s="13">
        <v>12.1138</v>
      </c>
      <c r="X87" s="13">
        <v>702.5993</v>
      </c>
    </row>
    <row r="88" spans="1:24" ht="13.5">
      <c r="A88" s="12" t="s">
        <v>108</v>
      </c>
      <c r="B88" s="13">
        <v>20.56</v>
      </c>
      <c r="C88" s="14">
        <v>33.81</v>
      </c>
      <c r="D88" s="11"/>
      <c r="E88" s="14">
        <v>4.6</v>
      </c>
      <c r="F88" s="13">
        <v>20.56</v>
      </c>
      <c r="G88" s="13">
        <v>94.576</v>
      </c>
      <c r="H88" s="15">
        <v>0</v>
      </c>
      <c r="I88" s="13">
        <v>0</v>
      </c>
      <c r="J88" s="13">
        <v>0</v>
      </c>
      <c r="K88" s="15">
        <v>0</v>
      </c>
      <c r="L88" s="15">
        <v>0</v>
      </c>
      <c r="M88" s="14">
        <v>1.5</v>
      </c>
      <c r="N88" s="15">
        <v>0</v>
      </c>
      <c r="O88" s="15">
        <v>0</v>
      </c>
      <c r="P88" s="13">
        <v>0</v>
      </c>
      <c r="Q88" s="13">
        <v>0</v>
      </c>
      <c r="R88" s="14">
        <v>3.1</v>
      </c>
      <c r="S88" s="14">
        <v>104.8</v>
      </c>
      <c r="T88" s="14">
        <v>3.1</v>
      </c>
      <c r="U88" s="15">
        <v>0</v>
      </c>
      <c r="V88" s="13">
        <v>0</v>
      </c>
      <c r="W88" s="13">
        <v>20.56</v>
      </c>
      <c r="X88" s="13">
        <v>63.736</v>
      </c>
    </row>
    <row r="89" spans="1:24" ht="13.5">
      <c r="A89" s="12" t="s">
        <v>109</v>
      </c>
      <c r="B89" s="13">
        <v>20.2</v>
      </c>
      <c r="C89" s="14">
        <v>33.81</v>
      </c>
      <c r="D89" s="11"/>
      <c r="E89" s="15">
        <v>0</v>
      </c>
      <c r="F89" s="13">
        <v>0</v>
      </c>
      <c r="G89" s="13">
        <v>0</v>
      </c>
      <c r="H89" s="15">
        <v>12</v>
      </c>
      <c r="I89" s="13">
        <v>19</v>
      </c>
      <c r="J89" s="13">
        <v>228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3">
        <v>0</v>
      </c>
      <c r="Q89" s="13">
        <v>0</v>
      </c>
      <c r="R89" s="15">
        <v>12</v>
      </c>
      <c r="S89" s="15">
        <v>405.7</v>
      </c>
      <c r="T89" s="15">
        <v>12</v>
      </c>
      <c r="U89" s="15">
        <v>0</v>
      </c>
      <c r="V89" s="13">
        <v>0</v>
      </c>
      <c r="W89" s="13">
        <v>19</v>
      </c>
      <c r="X89" s="13">
        <v>228</v>
      </c>
    </row>
    <row r="90" spans="1:24" ht="13.5">
      <c r="A90" s="12" t="s">
        <v>110</v>
      </c>
      <c r="B90" s="13">
        <v>23</v>
      </c>
      <c r="C90" s="14">
        <v>33.81</v>
      </c>
      <c r="D90" s="11"/>
      <c r="E90" s="15">
        <v>14</v>
      </c>
      <c r="F90" s="13">
        <v>23.071428571428573</v>
      </c>
      <c r="G90" s="13">
        <v>323</v>
      </c>
      <c r="H90" s="15">
        <v>192</v>
      </c>
      <c r="I90" s="16">
        <v>24.27083125</v>
      </c>
      <c r="J90" s="13">
        <v>4659.9996</v>
      </c>
      <c r="K90" s="15">
        <v>0</v>
      </c>
      <c r="L90" s="15">
        <v>0</v>
      </c>
      <c r="M90" s="14">
        <v>2.5</v>
      </c>
      <c r="N90" s="15">
        <v>0</v>
      </c>
      <c r="O90" s="14">
        <v>20.7</v>
      </c>
      <c r="P90" s="13">
        <v>25.500000000000004</v>
      </c>
      <c r="Q90" s="13">
        <v>527.85</v>
      </c>
      <c r="R90" s="14">
        <v>182.8</v>
      </c>
      <c r="S90" s="14">
        <v>6180.5</v>
      </c>
      <c r="T90" s="14">
        <v>182.8</v>
      </c>
      <c r="U90" s="15">
        <v>0</v>
      </c>
      <c r="V90" s="13">
        <v>0</v>
      </c>
      <c r="W90" s="13">
        <v>24.0503</v>
      </c>
      <c r="X90" s="13">
        <v>4396.3996</v>
      </c>
    </row>
    <row r="91" spans="1:24" ht="13.5">
      <c r="A91" s="12" t="s">
        <v>111</v>
      </c>
      <c r="B91" s="13">
        <v>26.83</v>
      </c>
      <c r="C91" s="14">
        <v>33.81</v>
      </c>
      <c r="D91" s="11"/>
      <c r="E91" s="15">
        <v>0</v>
      </c>
      <c r="F91" s="13">
        <v>0</v>
      </c>
      <c r="G91" s="13">
        <v>0</v>
      </c>
      <c r="H91" s="15">
        <v>13</v>
      </c>
      <c r="I91" s="13">
        <v>22.99846153846154</v>
      </c>
      <c r="J91" s="13">
        <v>298.98</v>
      </c>
      <c r="K91" s="15">
        <v>0</v>
      </c>
      <c r="L91" s="15">
        <v>0</v>
      </c>
      <c r="M91" s="15">
        <v>0</v>
      </c>
      <c r="N91" s="15">
        <v>0</v>
      </c>
      <c r="O91" s="14">
        <v>6.2</v>
      </c>
      <c r="P91" s="13">
        <v>22.258064516129032</v>
      </c>
      <c r="Q91" s="13">
        <v>138</v>
      </c>
      <c r="R91" s="14">
        <v>6.8</v>
      </c>
      <c r="S91" s="14">
        <v>229.9</v>
      </c>
      <c r="T91" s="14">
        <v>6.8</v>
      </c>
      <c r="U91" s="15">
        <v>0</v>
      </c>
      <c r="V91" s="13">
        <v>0</v>
      </c>
      <c r="W91" s="13">
        <v>23.6735</v>
      </c>
      <c r="X91" s="13">
        <v>160.98</v>
      </c>
    </row>
    <row r="92" spans="1:24" ht="13.5">
      <c r="A92" s="12" t="s">
        <v>112</v>
      </c>
      <c r="B92" s="13">
        <v>20.8333</v>
      </c>
      <c r="C92" s="14">
        <v>33.81</v>
      </c>
      <c r="D92" s="11"/>
      <c r="E92" s="15">
        <v>28</v>
      </c>
      <c r="F92" s="13">
        <v>21.490000000000002</v>
      </c>
      <c r="G92" s="13">
        <v>601.72</v>
      </c>
      <c r="H92" s="15">
        <v>1380</v>
      </c>
      <c r="I92" s="13">
        <v>20.636079130434783</v>
      </c>
      <c r="J92" s="13">
        <v>28477.7892</v>
      </c>
      <c r="K92" s="15">
        <v>0</v>
      </c>
      <c r="L92" s="15">
        <v>0</v>
      </c>
      <c r="M92" s="15">
        <v>3</v>
      </c>
      <c r="N92" s="15">
        <v>0</v>
      </c>
      <c r="O92" s="14">
        <v>27.3</v>
      </c>
      <c r="P92" s="13">
        <v>20.49</v>
      </c>
      <c r="Q92" s="13">
        <v>559.377</v>
      </c>
      <c r="R92" s="14">
        <v>1377.7</v>
      </c>
      <c r="S92" s="14">
        <v>46580</v>
      </c>
      <c r="T92" s="14">
        <v>1377.7</v>
      </c>
      <c r="U92" s="15">
        <v>0</v>
      </c>
      <c r="V92" s="13">
        <v>0</v>
      </c>
      <c r="W92" s="13">
        <v>20.6552</v>
      </c>
      <c r="X92" s="13">
        <v>28456.6622</v>
      </c>
    </row>
    <row r="93" spans="1:24" ht="13.5">
      <c r="A93" s="21" t="s">
        <v>113</v>
      </c>
      <c r="B93" s="22"/>
      <c r="C93" s="23"/>
      <c r="D93" s="24"/>
      <c r="E93" s="23">
        <f>SUM(E57,E62,E63:E92)</f>
        <v>601.8000000000001</v>
      </c>
      <c r="F93" s="22"/>
      <c r="G93" s="22">
        <f>SUM(G57,G62,G63:G92)</f>
        <v>11513.072599999998</v>
      </c>
      <c r="H93" s="25">
        <f>SUM(H57,H62,H63:H92)</f>
        <v>6862</v>
      </c>
      <c r="I93" s="22"/>
      <c r="J93" s="22">
        <f aca="true" t="shared" si="14" ref="J93:O93">SUM(J57,J62,J63:J92)</f>
        <v>131797.2823</v>
      </c>
      <c r="K93" s="25">
        <f t="shared" si="14"/>
        <v>0</v>
      </c>
      <c r="L93" s="25">
        <f t="shared" si="14"/>
        <v>0</v>
      </c>
      <c r="M93" s="23">
        <f t="shared" si="14"/>
        <v>25.6</v>
      </c>
      <c r="N93" s="25">
        <f t="shared" si="14"/>
        <v>0</v>
      </c>
      <c r="O93" s="23">
        <f t="shared" si="14"/>
        <v>923.7</v>
      </c>
      <c r="P93" s="22"/>
      <c r="Q93" s="22">
        <f aca="true" t="shared" si="15" ref="Q93:V93">SUM(Q57,Q62,Q63:Q92)</f>
        <v>16383.8682</v>
      </c>
      <c r="R93" s="23">
        <f t="shared" si="15"/>
        <v>6514.5</v>
      </c>
      <c r="S93" s="23">
        <f t="shared" si="15"/>
        <v>215227.9</v>
      </c>
      <c r="T93" s="23">
        <f t="shared" si="15"/>
        <v>6365.700000000001</v>
      </c>
      <c r="U93" s="25">
        <f t="shared" si="15"/>
        <v>0</v>
      </c>
      <c r="V93" s="22">
        <f t="shared" si="15"/>
        <v>0</v>
      </c>
      <c r="W93" s="22"/>
      <c r="X93" s="22">
        <f>SUM(X57,X62,X63:X92)</f>
        <v>126431.63590000002</v>
      </c>
    </row>
    <row r="94" ht="13.5">
      <c r="A94" s="10" t="s">
        <v>114</v>
      </c>
    </row>
    <row r="95" ht="13.5">
      <c r="A95" s="30" t="s">
        <v>115</v>
      </c>
    </row>
    <row r="96" spans="1:24" ht="13.5">
      <c r="A96" s="31" t="s">
        <v>116</v>
      </c>
      <c r="B96" s="13">
        <v>15.17</v>
      </c>
      <c r="C96" s="14">
        <v>25.36</v>
      </c>
      <c r="D96" s="11"/>
      <c r="E96" s="14">
        <v>23.7</v>
      </c>
      <c r="F96" s="13">
        <v>15</v>
      </c>
      <c r="G96" s="13">
        <v>355.5</v>
      </c>
      <c r="H96" s="15">
        <v>120</v>
      </c>
      <c r="I96" s="16">
        <v>15.50234</v>
      </c>
      <c r="J96" s="13">
        <v>1860.2808</v>
      </c>
      <c r="K96" s="15">
        <v>0</v>
      </c>
      <c r="L96" s="15">
        <v>0</v>
      </c>
      <c r="M96" s="15">
        <v>0</v>
      </c>
      <c r="N96" s="15">
        <v>0</v>
      </c>
      <c r="O96" s="14">
        <v>22.6</v>
      </c>
      <c r="P96" s="13">
        <v>15.169999999999998</v>
      </c>
      <c r="Q96" s="13">
        <v>342.842</v>
      </c>
      <c r="R96" s="14">
        <v>121.1</v>
      </c>
      <c r="S96" s="14">
        <v>3071.1</v>
      </c>
      <c r="T96" s="14">
        <v>90.8</v>
      </c>
      <c r="U96" s="15">
        <v>0</v>
      </c>
      <c r="V96" s="13">
        <v>0</v>
      </c>
      <c r="W96" s="13">
        <v>15.4661</v>
      </c>
      <c r="X96" s="13">
        <v>1872.9388</v>
      </c>
    </row>
    <row r="97" spans="1:24" ht="13.5">
      <c r="A97" s="31" t="s">
        <v>117</v>
      </c>
      <c r="B97" s="13">
        <v>15.1667</v>
      </c>
      <c r="C97" s="14">
        <v>25.36</v>
      </c>
      <c r="D97" s="11"/>
      <c r="E97" s="15">
        <v>18</v>
      </c>
      <c r="F97" s="13">
        <v>16.166666666666668</v>
      </c>
      <c r="G97" s="13">
        <v>291</v>
      </c>
      <c r="H97" s="15">
        <v>537</v>
      </c>
      <c r="I97" s="16">
        <v>15.284637988826816</v>
      </c>
      <c r="J97" s="13">
        <v>8207.8506</v>
      </c>
      <c r="K97" s="15">
        <v>0</v>
      </c>
      <c r="L97" s="15">
        <v>0</v>
      </c>
      <c r="M97" s="14">
        <v>4.25</v>
      </c>
      <c r="N97" s="15">
        <v>0</v>
      </c>
      <c r="O97" s="14">
        <v>31.5</v>
      </c>
      <c r="P97" s="13">
        <v>15.166701587301587</v>
      </c>
      <c r="Q97" s="13">
        <v>477.7511</v>
      </c>
      <c r="R97" s="14">
        <v>519.25</v>
      </c>
      <c r="S97" s="14">
        <v>13168.2</v>
      </c>
      <c r="T97" s="14">
        <v>389.4</v>
      </c>
      <c r="U97" s="15">
        <v>0</v>
      </c>
      <c r="V97" s="13">
        <v>0</v>
      </c>
      <c r="W97" s="13">
        <v>15.3233</v>
      </c>
      <c r="X97" s="13">
        <v>7956.6411</v>
      </c>
    </row>
    <row r="98" spans="1:24" ht="13.5">
      <c r="A98" s="32" t="s">
        <v>118</v>
      </c>
      <c r="B98" s="18"/>
      <c r="C98" s="19"/>
      <c r="D98" s="17"/>
      <c r="E98" s="19">
        <f>SUM(E96:E97)</f>
        <v>41.7</v>
      </c>
      <c r="F98" s="18"/>
      <c r="G98" s="18">
        <f>SUM(G96:G97)</f>
        <v>646.5</v>
      </c>
      <c r="H98" s="20">
        <f>SUM(H96:H97)</f>
        <v>657</v>
      </c>
      <c r="I98" s="18"/>
      <c r="J98" s="18">
        <f aca="true" t="shared" si="16" ref="J98:O98">SUM(J96:J97)</f>
        <v>10068.1314</v>
      </c>
      <c r="K98" s="20">
        <f t="shared" si="16"/>
        <v>0</v>
      </c>
      <c r="L98" s="20">
        <f t="shared" si="16"/>
        <v>0</v>
      </c>
      <c r="M98" s="19">
        <f t="shared" si="16"/>
        <v>4.25</v>
      </c>
      <c r="N98" s="20">
        <f t="shared" si="16"/>
        <v>0</v>
      </c>
      <c r="O98" s="19">
        <f t="shared" si="16"/>
        <v>54.1</v>
      </c>
      <c r="P98" s="18"/>
      <c r="Q98" s="18">
        <f aca="true" t="shared" si="17" ref="Q98:V98">SUM(Q96:Q97)</f>
        <v>820.5931</v>
      </c>
      <c r="R98" s="19">
        <f t="shared" si="17"/>
        <v>640.35</v>
      </c>
      <c r="S98" s="19">
        <f t="shared" si="17"/>
        <v>16239.300000000001</v>
      </c>
      <c r="T98" s="19">
        <f t="shared" si="17"/>
        <v>480.2</v>
      </c>
      <c r="U98" s="20">
        <f t="shared" si="17"/>
        <v>0</v>
      </c>
      <c r="V98" s="18">
        <f t="shared" si="17"/>
        <v>0</v>
      </c>
      <c r="W98" s="18"/>
      <c r="X98" s="18">
        <f>SUM(X96:X97)</f>
        <v>9829.5799</v>
      </c>
    </row>
    <row r="99" spans="1:24" ht="13.5">
      <c r="A99" s="12" t="s">
        <v>119</v>
      </c>
      <c r="B99" s="13">
        <v>28.04</v>
      </c>
      <c r="C99" s="14">
        <v>33.81</v>
      </c>
      <c r="D99" s="11"/>
      <c r="E99" s="14">
        <v>18.9</v>
      </c>
      <c r="F99" s="13">
        <v>28.040000000000003</v>
      </c>
      <c r="G99" s="13">
        <v>529.956</v>
      </c>
      <c r="H99" s="15">
        <v>108</v>
      </c>
      <c r="I99" s="16">
        <v>28.040000000000003</v>
      </c>
      <c r="J99" s="13">
        <v>3028.32</v>
      </c>
      <c r="K99" s="15">
        <v>0</v>
      </c>
      <c r="L99" s="15">
        <v>0</v>
      </c>
      <c r="M99" s="15">
        <v>0</v>
      </c>
      <c r="N99" s="15">
        <v>0</v>
      </c>
      <c r="O99" s="14">
        <v>17.2</v>
      </c>
      <c r="P99" s="13">
        <v>28.040000000000003</v>
      </c>
      <c r="Q99" s="13">
        <v>482.288</v>
      </c>
      <c r="R99" s="14">
        <v>109.7</v>
      </c>
      <c r="S99" s="14">
        <v>3709</v>
      </c>
      <c r="T99" s="14">
        <v>109.7</v>
      </c>
      <c r="U99" s="15">
        <v>0</v>
      </c>
      <c r="V99" s="13">
        <v>0</v>
      </c>
      <c r="W99" s="13">
        <v>28.04</v>
      </c>
      <c r="X99" s="13">
        <v>3075.988</v>
      </c>
    </row>
    <row r="100" spans="1:24" ht="13.5">
      <c r="A100" s="12" t="s">
        <v>120</v>
      </c>
      <c r="B100" s="13">
        <v>29.2</v>
      </c>
      <c r="C100" s="14">
        <v>33.81</v>
      </c>
      <c r="D100" s="11"/>
      <c r="E100" s="15">
        <v>6</v>
      </c>
      <c r="F100" s="13">
        <v>29.2</v>
      </c>
      <c r="G100" s="13">
        <v>175.2</v>
      </c>
      <c r="H100" s="15">
        <v>0</v>
      </c>
      <c r="I100" s="13">
        <v>0</v>
      </c>
      <c r="J100" s="13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3">
        <v>0</v>
      </c>
      <c r="Q100" s="13">
        <v>0</v>
      </c>
      <c r="R100" s="15">
        <v>6</v>
      </c>
      <c r="S100" s="15">
        <v>202.9</v>
      </c>
      <c r="T100" s="15">
        <v>6</v>
      </c>
      <c r="U100" s="15">
        <v>0</v>
      </c>
      <c r="V100" s="13">
        <v>0</v>
      </c>
      <c r="W100" s="13">
        <v>29.2</v>
      </c>
      <c r="X100" s="13">
        <v>175.2</v>
      </c>
    </row>
    <row r="101" spans="1:24" ht="13.5">
      <c r="A101" s="12" t="s">
        <v>121</v>
      </c>
      <c r="B101" s="13">
        <v>26.91</v>
      </c>
      <c r="C101" s="14">
        <v>25.36</v>
      </c>
      <c r="D101" s="11"/>
      <c r="E101" s="14">
        <v>8.3</v>
      </c>
      <c r="F101" s="13">
        <v>26.208795180722888</v>
      </c>
      <c r="G101" s="13">
        <v>217.533</v>
      </c>
      <c r="H101" s="15">
        <v>24</v>
      </c>
      <c r="I101" s="13">
        <v>26.0575</v>
      </c>
      <c r="J101" s="13">
        <v>625.38</v>
      </c>
      <c r="K101" s="15">
        <v>0</v>
      </c>
      <c r="L101" s="15">
        <v>0</v>
      </c>
      <c r="M101" s="15">
        <v>0</v>
      </c>
      <c r="N101" s="15">
        <v>0</v>
      </c>
      <c r="O101" s="14">
        <v>9.9</v>
      </c>
      <c r="P101" s="13">
        <v>25.636969696969697</v>
      </c>
      <c r="Q101" s="13">
        <v>253.806</v>
      </c>
      <c r="R101" s="14">
        <v>22.4</v>
      </c>
      <c r="S101" s="14">
        <v>568.1</v>
      </c>
      <c r="T101" s="14">
        <v>16.8</v>
      </c>
      <c r="U101" s="15">
        <v>0</v>
      </c>
      <c r="V101" s="13">
        <v>0</v>
      </c>
      <c r="W101" s="13">
        <v>26.2994</v>
      </c>
      <c r="X101" s="13">
        <v>589.107</v>
      </c>
    </row>
    <row r="102" spans="1:24" ht="13.5">
      <c r="A102" s="12" t="s">
        <v>122</v>
      </c>
      <c r="B102" s="13">
        <v>33.33</v>
      </c>
      <c r="C102" s="14">
        <v>25.36</v>
      </c>
      <c r="D102" s="11"/>
      <c r="E102" s="14">
        <v>4.3</v>
      </c>
      <c r="F102" s="13">
        <v>28.83</v>
      </c>
      <c r="G102" s="13">
        <v>123.969</v>
      </c>
      <c r="H102" s="15">
        <v>0</v>
      </c>
      <c r="I102" s="13">
        <v>0</v>
      </c>
      <c r="J102" s="13">
        <v>0</v>
      </c>
      <c r="K102" s="15">
        <v>0</v>
      </c>
      <c r="L102" s="15">
        <v>0</v>
      </c>
      <c r="M102" s="15">
        <v>0</v>
      </c>
      <c r="N102" s="15">
        <v>0</v>
      </c>
      <c r="O102" s="14">
        <v>1.6</v>
      </c>
      <c r="P102" s="13">
        <v>28.83</v>
      </c>
      <c r="Q102" s="13">
        <v>46.128</v>
      </c>
      <c r="R102" s="14">
        <v>2.7</v>
      </c>
      <c r="S102" s="14">
        <v>68.5</v>
      </c>
      <c r="T102" s="14">
        <v>2</v>
      </c>
      <c r="U102" s="15">
        <v>0</v>
      </c>
      <c r="V102" s="13">
        <v>0</v>
      </c>
      <c r="W102" s="13">
        <v>28.83</v>
      </c>
      <c r="X102" s="13">
        <v>77.841</v>
      </c>
    </row>
    <row r="103" spans="1:24" ht="13.5">
      <c r="A103" s="12" t="s">
        <v>123</v>
      </c>
      <c r="B103" s="13">
        <v>30.4167</v>
      </c>
      <c r="C103" s="14">
        <v>33.81</v>
      </c>
      <c r="D103" s="11"/>
      <c r="E103" s="14">
        <v>14.3</v>
      </c>
      <c r="F103" s="13">
        <v>31.4166993006993</v>
      </c>
      <c r="G103" s="13">
        <v>449.2588</v>
      </c>
      <c r="H103" s="15">
        <v>60</v>
      </c>
      <c r="I103" s="16">
        <v>32.216699999999996</v>
      </c>
      <c r="J103" s="13">
        <v>1933.002</v>
      </c>
      <c r="K103" s="15">
        <v>0</v>
      </c>
      <c r="L103" s="15">
        <v>0</v>
      </c>
      <c r="M103" s="15">
        <v>0</v>
      </c>
      <c r="N103" s="15">
        <v>0</v>
      </c>
      <c r="O103" s="14">
        <v>21.2</v>
      </c>
      <c r="P103" s="13">
        <v>33.416698113207545</v>
      </c>
      <c r="Q103" s="13">
        <v>708.434</v>
      </c>
      <c r="R103" s="14">
        <v>53.1</v>
      </c>
      <c r="S103" s="14">
        <v>1795.3</v>
      </c>
      <c r="T103" s="14">
        <v>53.1</v>
      </c>
      <c r="U103" s="15">
        <v>0</v>
      </c>
      <c r="V103" s="13">
        <v>0</v>
      </c>
      <c r="W103" s="13">
        <v>31.5222</v>
      </c>
      <c r="X103" s="13">
        <v>1673.8268</v>
      </c>
    </row>
    <row r="104" spans="1:24" ht="13.5">
      <c r="A104" s="12" t="s">
        <v>124</v>
      </c>
      <c r="B104" s="13">
        <v>28.95</v>
      </c>
      <c r="C104" s="14">
        <v>33.81</v>
      </c>
      <c r="D104" s="11"/>
      <c r="E104" s="14">
        <v>8.4</v>
      </c>
      <c r="F104" s="13">
        <v>30.999999999999996</v>
      </c>
      <c r="G104" s="13">
        <v>260.4</v>
      </c>
      <c r="H104" s="15">
        <v>42</v>
      </c>
      <c r="I104" s="16">
        <v>30.70714285714286</v>
      </c>
      <c r="J104" s="13">
        <v>1289.7</v>
      </c>
      <c r="K104" s="15">
        <v>0</v>
      </c>
      <c r="L104" s="15">
        <v>0</v>
      </c>
      <c r="M104" s="15">
        <v>0</v>
      </c>
      <c r="N104" s="15">
        <v>0</v>
      </c>
      <c r="O104" s="14">
        <v>4.2</v>
      </c>
      <c r="P104" s="13">
        <v>30.999999999999996</v>
      </c>
      <c r="Q104" s="13">
        <v>130.2</v>
      </c>
      <c r="R104" s="14">
        <v>46.2</v>
      </c>
      <c r="S104" s="14">
        <v>1562</v>
      </c>
      <c r="T104" s="14">
        <v>46.2</v>
      </c>
      <c r="U104" s="15">
        <v>0</v>
      </c>
      <c r="V104" s="13">
        <v>0</v>
      </c>
      <c r="W104" s="13">
        <v>30.7338</v>
      </c>
      <c r="X104" s="13">
        <v>1419.9</v>
      </c>
    </row>
    <row r="105" spans="1:24" ht="13.5">
      <c r="A105" s="12" t="s">
        <v>125</v>
      </c>
      <c r="B105" s="13">
        <v>32.74</v>
      </c>
      <c r="C105" s="14">
        <v>33.81</v>
      </c>
      <c r="D105" s="11"/>
      <c r="E105" s="14">
        <v>10.1</v>
      </c>
      <c r="F105" s="13">
        <v>32.74</v>
      </c>
      <c r="G105" s="13">
        <v>330.674</v>
      </c>
      <c r="H105" s="15">
        <v>31</v>
      </c>
      <c r="I105" s="13">
        <v>31.68967741935484</v>
      </c>
      <c r="J105" s="13">
        <v>982.38</v>
      </c>
      <c r="K105" s="15">
        <v>0</v>
      </c>
      <c r="L105" s="15">
        <v>0</v>
      </c>
      <c r="M105" s="15">
        <v>0</v>
      </c>
      <c r="N105" s="15">
        <v>0</v>
      </c>
      <c r="O105" s="14">
        <v>9.1</v>
      </c>
      <c r="P105" s="13">
        <v>29.161978021978026</v>
      </c>
      <c r="Q105" s="13">
        <v>265.374</v>
      </c>
      <c r="R105" s="15">
        <v>32</v>
      </c>
      <c r="S105" s="15">
        <v>1081.9</v>
      </c>
      <c r="T105" s="15">
        <v>32</v>
      </c>
      <c r="U105" s="15">
        <v>0</v>
      </c>
      <c r="V105" s="13">
        <v>0</v>
      </c>
      <c r="W105" s="13">
        <v>32.74</v>
      </c>
      <c r="X105" s="13">
        <v>1047.68</v>
      </c>
    </row>
    <row r="106" spans="1:24" ht="13.5">
      <c r="A106" s="12" t="s">
        <v>126</v>
      </c>
      <c r="B106" s="13">
        <v>36.0833</v>
      </c>
      <c r="C106" s="14">
        <v>25.36</v>
      </c>
      <c r="D106" s="11"/>
      <c r="E106" s="14">
        <v>17.5</v>
      </c>
      <c r="F106" s="13">
        <v>36.57616</v>
      </c>
      <c r="G106" s="13">
        <v>640.0828</v>
      </c>
      <c r="H106" s="15">
        <v>170</v>
      </c>
      <c r="I106" s="16">
        <v>36.88686117647059</v>
      </c>
      <c r="J106" s="13">
        <v>6270.7664</v>
      </c>
      <c r="K106" s="15">
        <v>0</v>
      </c>
      <c r="L106" s="15">
        <v>0</v>
      </c>
      <c r="M106" s="14">
        <v>0.5</v>
      </c>
      <c r="N106" s="15">
        <v>0</v>
      </c>
      <c r="O106" s="14">
        <v>16.7</v>
      </c>
      <c r="P106" s="13">
        <v>36.83329940119761</v>
      </c>
      <c r="Q106" s="13">
        <v>615.1161</v>
      </c>
      <c r="R106" s="14">
        <v>170.3</v>
      </c>
      <c r="S106" s="14">
        <v>4318.8</v>
      </c>
      <c r="T106" s="14">
        <v>127.7</v>
      </c>
      <c r="U106" s="15">
        <v>0</v>
      </c>
      <c r="V106" s="13">
        <v>0</v>
      </c>
      <c r="W106" s="13">
        <v>36.8603</v>
      </c>
      <c r="X106" s="13">
        <v>6277.3164</v>
      </c>
    </row>
    <row r="107" spans="1:24" ht="13.5">
      <c r="A107" s="12" t="s">
        <v>127</v>
      </c>
      <c r="B107" s="13">
        <v>39.5833</v>
      </c>
      <c r="C107" s="14">
        <v>25.36</v>
      </c>
      <c r="D107" s="11"/>
      <c r="E107" s="15">
        <v>14</v>
      </c>
      <c r="F107" s="13">
        <v>40.3333</v>
      </c>
      <c r="G107" s="13">
        <v>564.6662</v>
      </c>
      <c r="H107" s="15">
        <v>36</v>
      </c>
      <c r="I107" s="16">
        <v>40.2083</v>
      </c>
      <c r="J107" s="13">
        <v>1447.4988</v>
      </c>
      <c r="K107" s="15">
        <v>0</v>
      </c>
      <c r="L107" s="15">
        <v>0</v>
      </c>
      <c r="M107" s="15">
        <v>0</v>
      </c>
      <c r="N107" s="15">
        <v>0</v>
      </c>
      <c r="O107" s="14">
        <v>19.5</v>
      </c>
      <c r="P107" s="13">
        <v>40.27561025641026</v>
      </c>
      <c r="Q107" s="13">
        <v>785.3744</v>
      </c>
      <c r="R107" s="14">
        <v>30.5</v>
      </c>
      <c r="S107" s="14">
        <v>773.5</v>
      </c>
      <c r="T107" s="14">
        <v>22.9</v>
      </c>
      <c r="U107" s="15">
        <v>0</v>
      </c>
      <c r="V107" s="13">
        <v>0</v>
      </c>
      <c r="W107" s="13">
        <v>40.2226</v>
      </c>
      <c r="X107" s="13">
        <v>1226.7907</v>
      </c>
    </row>
    <row r="108" spans="1:24" ht="13.5">
      <c r="A108" s="12" t="s">
        <v>128</v>
      </c>
      <c r="B108" s="13">
        <v>28.18</v>
      </c>
      <c r="C108" s="14">
        <v>33.81</v>
      </c>
      <c r="D108" s="11"/>
      <c r="E108" s="14">
        <v>7.9</v>
      </c>
      <c r="F108" s="13">
        <v>28.18</v>
      </c>
      <c r="G108" s="13">
        <v>222.622</v>
      </c>
      <c r="H108" s="15">
        <v>12</v>
      </c>
      <c r="I108" s="16">
        <v>30.333299999999998</v>
      </c>
      <c r="J108" s="13">
        <v>363.9996</v>
      </c>
      <c r="K108" s="15">
        <v>0</v>
      </c>
      <c r="L108" s="15">
        <v>0</v>
      </c>
      <c r="M108" s="15">
        <v>0</v>
      </c>
      <c r="N108" s="15">
        <v>0</v>
      </c>
      <c r="O108" s="14">
        <v>16.6</v>
      </c>
      <c r="P108" s="13">
        <v>29.73660240963855</v>
      </c>
      <c r="Q108" s="13">
        <v>493.6276</v>
      </c>
      <c r="R108" s="14">
        <v>3.3</v>
      </c>
      <c r="S108" s="14">
        <v>111.6</v>
      </c>
      <c r="T108" s="14">
        <v>3.3</v>
      </c>
      <c r="U108" s="15">
        <v>0</v>
      </c>
      <c r="V108" s="13">
        <v>0</v>
      </c>
      <c r="W108" s="13">
        <v>28.18</v>
      </c>
      <c r="X108" s="13">
        <v>92.994</v>
      </c>
    </row>
    <row r="109" spans="1:24" ht="13.5">
      <c r="A109" s="12" t="s">
        <v>129</v>
      </c>
      <c r="B109" s="13">
        <v>24.83</v>
      </c>
      <c r="C109" s="14">
        <v>25.36</v>
      </c>
      <c r="D109" s="11"/>
      <c r="E109" s="14">
        <v>3.4</v>
      </c>
      <c r="F109" s="13">
        <v>24.83</v>
      </c>
      <c r="G109" s="13">
        <v>84.422</v>
      </c>
      <c r="H109" s="15">
        <v>0</v>
      </c>
      <c r="I109" s="13">
        <v>0</v>
      </c>
      <c r="J109" s="13">
        <v>0</v>
      </c>
      <c r="K109" s="15">
        <v>0</v>
      </c>
      <c r="L109" s="15">
        <v>0</v>
      </c>
      <c r="M109" s="15">
        <v>0</v>
      </c>
      <c r="N109" s="15">
        <v>0</v>
      </c>
      <c r="O109" s="14">
        <v>1.7</v>
      </c>
      <c r="P109" s="13">
        <v>24.83</v>
      </c>
      <c r="Q109" s="13">
        <v>42.211</v>
      </c>
      <c r="R109" s="14">
        <v>1.7</v>
      </c>
      <c r="S109" s="14">
        <v>43.1</v>
      </c>
      <c r="T109" s="14">
        <v>1.3</v>
      </c>
      <c r="U109" s="15">
        <v>0</v>
      </c>
      <c r="V109" s="13">
        <v>0</v>
      </c>
      <c r="W109" s="13">
        <v>24.83</v>
      </c>
      <c r="X109" s="13">
        <v>42.211</v>
      </c>
    </row>
    <row r="110" spans="1:24" ht="13.5">
      <c r="A110" s="12" t="s">
        <v>130</v>
      </c>
      <c r="B110" s="13">
        <v>38.48</v>
      </c>
      <c r="C110" s="14">
        <v>33.81</v>
      </c>
      <c r="D110" s="11"/>
      <c r="E110" s="14">
        <v>13.2</v>
      </c>
      <c r="F110" s="13">
        <v>36.32018181818182</v>
      </c>
      <c r="G110" s="13">
        <v>479.4264</v>
      </c>
      <c r="H110" s="15">
        <v>12</v>
      </c>
      <c r="I110" s="13">
        <v>36.4375</v>
      </c>
      <c r="J110" s="13">
        <v>437.25</v>
      </c>
      <c r="K110" s="15">
        <v>0</v>
      </c>
      <c r="L110" s="15">
        <v>0</v>
      </c>
      <c r="M110" s="15">
        <v>1</v>
      </c>
      <c r="N110" s="15">
        <v>0</v>
      </c>
      <c r="O110" s="14">
        <v>12.6</v>
      </c>
      <c r="P110" s="13">
        <v>36.42162698412699</v>
      </c>
      <c r="Q110" s="13">
        <v>458.9125</v>
      </c>
      <c r="R110" s="14">
        <v>11.6</v>
      </c>
      <c r="S110" s="14">
        <v>392.2</v>
      </c>
      <c r="T110" s="14">
        <v>11.6</v>
      </c>
      <c r="U110" s="15">
        <v>0</v>
      </c>
      <c r="V110" s="13">
        <v>0</v>
      </c>
      <c r="W110" s="13">
        <v>36.35</v>
      </c>
      <c r="X110" s="13">
        <v>421.6597</v>
      </c>
    </row>
    <row r="111" spans="1:24" ht="13.5">
      <c r="A111" s="12" t="s">
        <v>131</v>
      </c>
      <c r="B111" s="13">
        <v>35.48</v>
      </c>
      <c r="C111" s="14">
        <v>33.81</v>
      </c>
      <c r="D111" s="11"/>
      <c r="E111" s="14">
        <v>177.7</v>
      </c>
      <c r="F111" s="13">
        <v>30.15703320202589</v>
      </c>
      <c r="G111" s="13">
        <v>5358.9048</v>
      </c>
      <c r="H111" s="15">
        <v>318</v>
      </c>
      <c r="I111" s="13">
        <v>31.3664679245283</v>
      </c>
      <c r="J111" s="13">
        <v>9974.5368</v>
      </c>
      <c r="K111" s="15">
        <v>0</v>
      </c>
      <c r="L111" s="15">
        <v>0</v>
      </c>
      <c r="M111" s="14">
        <v>4.5</v>
      </c>
      <c r="N111" s="15">
        <v>0</v>
      </c>
      <c r="O111" s="14">
        <v>99.2</v>
      </c>
      <c r="P111" s="13">
        <v>28.926699596774192</v>
      </c>
      <c r="Q111" s="13">
        <v>2869.5286</v>
      </c>
      <c r="R111" s="15">
        <v>392</v>
      </c>
      <c r="S111" s="15">
        <v>13253.5</v>
      </c>
      <c r="T111" s="15">
        <v>392</v>
      </c>
      <c r="U111" s="15">
        <v>0</v>
      </c>
      <c r="V111" s="13">
        <v>0</v>
      </c>
      <c r="W111" s="13">
        <v>31.4569</v>
      </c>
      <c r="X111" s="13">
        <v>12331.1228</v>
      </c>
    </row>
    <row r="112" spans="1:24" ht="13.5">
      <c r="A112" s="12" t="s">
        <v>132</v>
      </c>
      <c r="B112" s="13">
        <v>39.15</v>
      </c>
      <c r="C112" s="14">
        <v>33.81</v>
      </c>
      <c r="D112" s="11"/>
      <c r="E112" s="14">
        <v>10.8</v>
      </c>
      <c r="F112" s="13">
        <v>39.098129629629625</v>
      </c>
      <c r="G112" s="13">
        <v>422.2598</v>
      </c>
      <c r="H112" s="15">
        <v>157</v>
      </c>
      <c r="I112" s="13">
        <v>38.930382165605096</v>
      </c>
      <c r="J112" s="13">
        <v>6112.07</v>
      </c>
      <c r="K112" s="15">
        <v>0</v>
      </c>
      <c r="L112" s="15">
        <v>0</v>
      </c>
      <c r="M112" s="15">
        <v>0</v>
      </c>
      <c r="N112" s="15">
        <v>0</v>
      </c>
      <c r="O112" s="14">
        <v>16.5</v>
      </c>
      <c r="P112" s="13">
        <v>38.830909090909095</v>
      </c>
      <c r="Q112" s="13">
        <v>640.71</v>
      </c>
      <c r="R112" s="14">
        <v>151.3</v>
      </c>
      <c r="S112" s="14">
        <v>5115.5</v>
      </c>
      <c r="T112" s="14">
        <v>151.3</v>
      </c>
      <c r="U112" s="15">
        <v>0</v>
      </c>
      <c r="V112" s="13">
        <v>0</v>
      </c>
      <c r="W112" s="13">
        <v>38.9532</v>
      </c>
      <c r="X112" s="13">
        <v>5893.6198</v>
      </c>
    </row>
    <row r="113" spans="1:24" ht="13.5">
      <c r="A113" s="12" t="s">
        <v>133</v>
      </c>
      <c r="B113" s="13">
        <v>32.4167</v>
      </c>
      <c r="C113" s="14">
        <v>25.36</v>
      </c>
      <c r="D113" s="11"/>
      <c r="E113" s="15">
        <v>0</v>
      </c>
      <c r="F113" s="13">
        <v>0</v>
      </c>
      <c r="G113" s="13">
        <v>0</v>
      </c>
      <c r="H113" s="15">
        <v>48</v>
      </c>
      <c r="I113" s="16">
        <v>35.187525</v>
      </c>
      <c r="J113" s="13">
        <v>1689.0012</v>
      </c>
      <c r="K113" s="15">
        <v>0</v>
      </c>
      <c r="L113" s="15">
        <v>0</v>
      </c>
      <c r="M113" s="15">
        <v>0</v>
      </c>
      <c r="N113" s="15">
        <v>0</v>
      </c>
      <c r="O113" s="14">
        <v>1.2</v>
      </c>
      <c r="P113" s="13">
        <v>32.416666666666664</v>
      </c>
      <c r="Q113" s="13">
        <v>38.9</v>
      </c>
      <c r="R113" s="14">
        <v>46.8</v>
      </c>
      <c r="S113" s="14">
        <v>1186.9</v>
      </c>
      <c r="T113" s="14">
        <v>35.1</v>
      </c>
      <c r="U113" s="15">
        <v>0</v>
      </c>
      <c r="V113" s="13">
        <v>0</v>
      </c>
      <c r="W113" s="13">
        <v>35.2586</v>
      </c>
      <c r="X113" s="13">
        <v>1650.1012</v>
      </c>
    </row>
    <row r="114" spans="1:24" ht="13.5">
      <c r="A114" s="12" t="s">
        <v>134</v>
      </c>
      <c r="B114" s="13">
        <v>41.5</v>
      </c>
      <c r="C114" s="14">
        <v>33.81</v>
      </c>
      <c r="D114" s="11"/>
      <c r="E114" s="14">
        <v>13.3</v>
      </c>
      <c r="F114" s="13">
        <v>42.5</v>
      </c>
      <c r="G114" s="13">
        <v>565.25</v>
      </c>
      <c r="H114" s="15">
        <v>108</v>
      </c>
      <c r="I114" s="16">
        <v>43.27777777777778</v>
      </c>
      <c r="J114" s="13">
        <v>4674</v>
      </c>
      <c r="K114" s="15">
        <v>0</v>
      </c>
      <c r="L114" s="15">
        <v>0</v>
      </c>
      <c r="M114" s="15">
        <v>0</v>
      </c>
      <c r="N114" s="15">
        <v>0</v>
      </c>
      <c r="O114" s="14">
        <v>12.4</v>
      </c>
      <c r="P114" s="13">
        <v>43.5</v>
      </c>
      <c r="Q114" s="13">
        <v>539.4</v>
      </c>
      <c r="R114" s="14">
        <v>108.9</v>
      </c>
      <c r="S114" s="14">
        <v>3681.9</v>
      </c>
      <c r="T114" s="14">
        <v>108.9</v>
      </c>
      <c r="U114" s="15">
        <v>0</v>
      </c>
      <c r="V114" s="13">
        <v>0</v>
      </c>
      <c r="W114" s="13">
        <v>43.1575</v>
      </c>
      <c r="X114" s="13">
        <v>4699.85</v>
      </c>
    </row>
    <row r="115" spans="1:24" ht="13.5">
      <c r="A115" s="12" t="s">
        <v>135</v>
      </c>
      <c r="B115" s="13">
        <v>31.94</v>
      </c>
      <c r="C115" s="14">
        <v>33.81</v>
      </c>
      <c r="D115" s="11"/>
      <c r="E115" s="14">
        <v>20.2</v>
      </c>
      <c r="F115" s="13">
        <v>36.416698019801984</v>
      </c>
      <c r="G115" s="13">
        <v>735.6173</v>
      </c>
      <c r="H115" s="15">
        <v>36</v>
      </c>
      <c r="I115" s="16">
        <v>36.4167</v>
      </c>
      <c r="J115" s="13">
        <v>1311.0012</v>
      </c>
      <c r="K115" s="15">
        <v>0</v>
      </c>
      <c r="L115" s="15">
        <v>0</v>
      </c>
      <c r="M115" s="15">
        <v>0</v>
      </c>
      <c r="N115" s="15">
        <v>0</v>
      </c>
      <c r="O115" s="14">
        <v>12.3</v>
      </c>
      <c r="P115" s="13">
        <v>36.41669918699187</v>
      </c>
      <c r="Q115" s="13">
        <v>447.9254</v>
      </c>
      <c r="R115" s="14">
        <v>43.9</v>
      </c>
      <c r="S115" s="14">
        <v>1484.3</v>
      </c>
      <c r="T115" s="14">
        <v>43.9</v>
      </c>
      <c r="U115" s="15">
        <v>0</v>
      </c>
      <c r="V115" s="13">
        <v>0</v>
      </c>
      <c r="W115" s="13">
        <v>36.4167</v>
      </c>
      <c r="X115" s="13">
        <v>1598.6931</v>
      </c>
    </row>
    <row r="116" spans="1:24" ht="13.5">
      <c r="A116" s="12" t="s">
        <v>136</v>
      </c>
      <c r="B116" s="13">
        <v>34.96</v>
      </c>
      <c r="C116" s="14">
        <v>33.81</v>
      </c>
      <c r="D116" s="11"/>
      <c r="E116" s="14">
        <v>12.5</v>
      </c>
      <c r="F116" s="13">
        <v>36.291704</v>
      </c>
      <c r="G116" s="13">
        <v>453.6463</v>
      </c>
      <c r="H116" s="15">
        <v>30</v>
      </c>
      <c r="I116" s="16">
        <v>36.534020000000005</v>
      </c>
      <c r="J116" s="13">
        <v>1096.0206</v>
      </c>
      <c r="K116" s="15">
        <v>0</v>
      </c>
      <c r="L116" s="15">
        <v>0</v>
      </c>
      <c r="M116" s="15">
        <v>0</v>
      </c>
      <c r="N116" s="15">
        <v>0</v>
      </c>
      <c r="O116" s="14">
        <v>11.6</v>
      </c>
      <c r="P116" s="13">
        <v>36.62581896551725</v>
      </c>
      <c r="Q116" s="13">
        <v>424.8595</v>
      </c>
      <c r="R116" s="14">
        <v>30.9</v>
      </c>
      <c r="S116" s="14">
        <v>1044.7</v>
      </c>
      <c r="T116" s="14">
        <v>30.9</v>
      </c>
      <c r="U116" s="15">
        <v>0</v>
      </c>
      <c r="V116" s="13">
        <v>0</v>
      </c>
      <c r="W116" s="13">
        <v>36.4015</v>
      </c>
      <c r="X116" s="13">
        <v>1124.8073</v>
      </c>
    </row>
    <row r="117" spans="1:24" ht="13.5">
      <c r="A117" s="12" t="s">
        <v>137</v>
      </c>
      <c r="B117" s="13">
        <v>33.83</v>
      </c>
      <c r="C117" s="14">
        <v>25.36</v>
      </c>
      <c r="D117" s="11"/>
      <c r="E117" s="14">
        <v>17.2</v>
      </c>
      <c r="F117" s="13">
        <v>35</v>
      </c>
      <c r="G117" s="13">
        <v>602</v>
      </c>
      <c r="H117" s="15">
        <v>294</v>
      </c>
      <c r="I117" s="13">
        <v>24.761289795918366</v>
      </c>
      <c r="J117" s="13">
        <v>7279.8192</v>
      </c>
      <c r="K117" s="15">
        <v>0</v>
      </c>
      <c r="L117" s="15">
        <v>0</v>
      </c>
      <c r="M117" s="15">
        <v>1</v>
      </c>
      <c r="N117" s="15">
        <v>0</v>
      </c>
      <c r="O117" s="14">
        <v>77.6</v>
      </c>
      <c r="P117" s="13">
        <v>16.654639175257735</v>
      </c>
      <c r="Q117" s="13">
        <v>1292.4</v>
      </c>
      <c r="R117" s="14">
        <v>232.6</v>
      </c>
      <c r="S117" s="14">
        <v>5898.8</v>
      </c>
      <c r="T117" s="14">
        <v>174.5</v>
      </c>
      <c r="U117" s="15">
        <v>0</v>
      </c>
      <c r="V117" s="13">
        <v>0</v>
      </c>
      <c r="W117" s="13">
        <v>28.1789</v>
      </c>
      <c r="X117" s="13">
        <v>6554.4192</v>
      </c>
    </row>
    <row r="118" spans="1:24" ht="13.5">
      <c r="A118" s="12" t="s">
        <v>138</v>
      </c>
      <c r="B118" s="13">
        <v>42</v>
      </c>
      <c r="C118" s="14">
        <v>33.81</v>
      </c>
      <c r="D118" s="11"/>
      <c r="E118" s="15">
        <v>71</v>
      </c>
      <c r="F118" s="13">
        <v>42</v>
      </c>
      <c r="G118" s="13">
        <v>2982</v>
      </c>
      <c r="H118" s="15">
        <v>0</v>
      </c>
      <c r="I118" s="13">
        <v>0</v>
      </c>
      <c r="J118" s="13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3">
        <v>0</v>
      </c>
      <c r="Q118" s="13">
        <v>0</v>
      </c>
      <c r="R118" s="15">
        <v>71</v>
      </c>
      <c r="S118" s="15">
        <v>2400.5</v>
      </c>
      <c r="T118" s="15">
        <v>71</v>
      </c>
      <c r="U118" s="15">
        <v>0</v>
      </c>
      <c r="V118" s="13">
        <v>0</v>
      </c>
      <c r="W118" s="13">
        <v>42</v>
      </c>
      <c r="X118" s="13">
        <v>2982</v>
      </c>
    </row>
    <row r="119" spans="1:24" ht="13.5">
      <c r="A119" s="12" t="s">
        <v>139</v>
      </c>
      <c r="B119" s="13">
        <v>24.52</v>
      </c>
      <c r="C119" s="14">
        <v>25.36</v>
      </c>
      <c r="D119" s="11"/>
      <c r="E119" s="15">
        <v>0</v>
      </c>
      <c r="F119" s="13">
        <v>0</v>
      </c>
      <c r="G119" s="13">
        <v>0</v>
      </c>
      <c r="H119" s="15">
        <v>24</v>
      </c>
      <c r="I119" s="13">
        <v>24.43665</v>
      </c>
      <c r="J119" s="13">
        <v>586.4796</v>
      </c>
      <c r="K119" s="15">
        <v>0</v>
      </c>
      <c r="L119" s="15">
        <v>0</v>
      </c>
      <c r="M119" s="14">
        <v>0.4</v>
      </c>
      <c r="N119" s="15">
        <v>0</v>
      </c>
      <c r="O119" s="14">
        <v>13.3</v>
      </c>
      <c r="P119" s="13">
        <v>24.369593984962403</v>
      </c>
      <c r="Q119" s="13">
        <v>324.1156</v>
      </c>
      <c r="R119" s="14">
        <v>10.3</v>
      </c>
      <c r="S119" s="14">
        <v>261.2</v>
      </c>
      <c r="T119" s="14">
        <v>7.7</v>
      </c>
      <c r="U119" s="15">
        <v>0</v>
      </c>
      <c r="V119" s="13">
        <v>0</v>
      </c>
      <c r="W119" s="13">
        <v>24.52</v>
      </c>
      <c r="X119" s="13">
        <v>252.556</v>
      </c>
    </row>
    <row r="120" spans="1:24" ht="13.5">
      <c r="A120" s="12" t="s">
        <v>140</v>
      </c>
      <c r="B120" s="13">
        <v>27.44</v>
      </c>
      <c r="C120" s="14">
        <v>25.36</v>
      </c>
      <c r="D120" s="11"/>
      <c r="E120" s="14">
        <v>17.1</v>
      </c>
      <c r="F120" s="13">
        <v>26.928912280701752</v>
      </c>
      <c r="G120" s="13">
        <v>460.4844</v>
      </c>
      <c r="H120" s="15">
        <v>288</v>
      </c>
      <c r="I120" s="13">
        <v>26.72037291666667</v>
      </c>
      <c r="J120" s="13">
        <v>7695.4674</v>
      </c>
      <c r="K120" s="15">
        <v>0</v>
      </c>
      <c r="L120" s="15">
        <v>0</v>
      </c>
      <c r="M120" s="15">
        <v>0</v>
      </c>
      <c r="N120" s="15">
        <v>0</v>
      </c>
      <c r="O120" s="14">
        <v>25.5</v>
      </c>
      <c r="P120" s="13">
        <v>26.711701960784314</v>
      </c>
      <c r="Q120" s="13">
        <v>681.1484</v>
      </c>
      <c r="R120" s="14">
        <v>279.6</v>
      </c>
      <c r="S120" s="14">
        <v>7090.7</v>
      </c>
      <c r="T120" s="14">
        <v>209.7</v>
      </c>
      <c r="U120" s="15">
        <v>0</v>
      </c>
      <c r="V120" s="13">
        <v>0</v>
      </c>
      <c r="W120" s="13">
        <v>26.7339</v>
      </c>
      <c r="X120" s="13">
        <v>7474.8035</v>
      </c>
    </row>
    <row r="121" spans="1:24" ht="13.5">
      <c r="A121" s="12" t="s">
        <v>141</v>
      </c>
      <c r="B121" s="13">
        <v>28.02</v>
      </c>
      <c r="C121" s="14">
        <v>25.36</v>
      </c>
      <c r="D121" s="11"/>
      <c r="E121" s="14">
        <v>9.2</v>
      </c>
      <c r="F121" s="13">
        <v>24.97434782608696</v>
      </c>
      <c r="G121" s="13">
        <v>229.764</v>
      </c>
      <c r="H121" s="15">
        <v>54</v>
      </c>
      <c r="I121" s="13">
        <v>24.13666666666667</v>
      </c>
      <c r="J121" s="13">
        <v>1303.38</v>
      </c>
      <c r="K121" s="15">
        <v>0</v>
      </c>
      <c r="L121" s="15">
        <v>0</v>
      </c>
      <c r="M121" s="15">
        <v>0</v>
      </c>
      <c r="N121" s="15">
        <v>0</v>
      </c>
      <c r="O121" s="14">
        <v>5.8</v>
      </c>
      <c r="P121" s="13">
        <v>23</v>
      </c>
      <c r="Q121" s="13">
        <v>133.4</v>
      </c>
      <c r="R121" s="14">
        <v>57.4</v>
      </c>
      <c r="S121" s="14">
        <v>1455.7</v>
      </c>
      <c r="T121" s="14">
        <v>43.1</v>
      </c>
      <c r="U121" s="15">
        <v>0</v>
      </c>
      <c r="V121" s="13">
        <v>0</v>
      </c>
      <c r="W121" s="13">
        <v>24.3858</v>
      </c>
      <c r="X121" s="13">
        <v>1399.744</v>
      </c>
    </row>
    <row r="122" spans="1:24" ht="13.5">
      <c r="A122" s="21" t="s">
        <v>142</v>
      </c>
      <c r="B122" s="22"/>
      <c r="C122" s="23"/>
      <c r="D122" s="24"/>
      <c r="E122" s="25">
        <f>SUM(E98,E99:E121)</f>
        <v>517</v>
      </c>
      <c r="F122" s="22"/>
      <c r="G122" s="22">
        <f>SUM(G98,G99:G121)</f>
        <v>16534.6368</v>
      </c>
      <c r="H122" s="25">
        <f>SUM(H98,H99:H121)</f>
        <v>2509</v>
      </c>
      <c r="I122" s="22"/>
      <c r="J122" s="22">
        <f aca="true" t="shared" si="18" ref="J122:O122">SUM(J98,J99:J121)</f>
        <v>68168.20420000001</v>
      </c>
      <c r="K122" s="25">
        <f t="shared" si="18"/>
        <v>0</v>
      </c>
      <c r="L122" s="25">
        <f t="shared" si="18"/>
        <v>0</v>
      </c>
      <c r="M122" s="23">
        <f t="shared" si="18"/>
        <v>11.65</v>
      </c>
      <c r="N122" s="25">
        <f t="shared" si="18"/>
        <v>0</v>
      </c>
      <c r="O122" s="23">
        <f t="shared" si="18"/>
        <v>459.79999999999995</v>
      </c>
      <c r="P122" s="22"/>
      <c r="Q122" s="22">
        <f aca="true" t="shared" si="19" ref="Q122:V122">SUM(Q98,Q99:Q121)</f>
        <v>12494.452199999998</v>
      </c>
      <c r="R122" s="23">
        <f t="shared" si="19"/>
        <v>2554.5500000000006</v>
      </c>
      <c r="S122" s="23">
        <f t="shared" si="19"/>
        <v>73739.9</v>
      </c>
      <c r="T122" s="23">
        <f t="shared" si="19"/>
        <v>2180.9</v>
      </c>
      <c r="U122" s="25">
        <f t="shared" si="19"/>
        <v>0</v>
      </c>
      <c r="V122" s="22">
        <f t="shared" si="19"/>
        <v>0</v>
      </c>
      <c r="W122" s="22"/>
      <c r="X122" s="22">
        <f>SUM(X98,X99:X121)</f>
        <v>71911.81139999999</v>
      </c>
    </row>
    <row r="123" ht="13.5">
      <c r="A123" s="10" t="s">
        <v>143</v>
      </c>
    </row>
    <row r="124" spans="1:24" ht="13.5">
      <c r="A124" s="12" t="s">
        <v>144</v>
      </c>
      <c r="B124" s="13">
        <v>25.58</v>
      </c>
      <c r="C124" s="14">
        <v>33.81</v>
      </c>
      <c r="D124" s="11"/>
      <c r="E124" s="14">
        <v>14.1</v>
      </c>
      <c r="F124" s="13">
        <v>25.18</v>
      </c>
      <c r="G124" s="13">
        <v>355.038</v>
      </c>
      <c r="H124" s="15">
        <v>0</v>
      </c>
      <c r="I124" s="13">
        <v>0</v>
      </c>
      <c r="J124" s="13">
        <v>0</v>
      </c>
      <c r="K124" s="15">
        <v>0</v>
      </c>
      <c r="L124" s="15">
        <v>0</v>
      </c>
      <c r="M124" s="15">
        <v>0</v>
      </c>
      <c r="N124" s="15">
        <v>0</v>
      </c>
      <c r="O124" s="14">
        <v>5.8</v>
      </c>
      <c r="P124" s="13">
        <v>25.110000000000003</v>
      </c>
      <c r="Q124" s="13">
        <v>145.638</v>
      </c>
      <c r="R124" s="14">
        <v>8.3</v>
      </c>
      <c r="S124" s="14">
        <v>280.6</v>
      </c>
      <c r="T124" s="14">
        <v>8.3</v>
      </c>
      <c r="U124" s="15">
        <v>0</v>
      </c>
      <c r="V124" s="13">
        <v>0</v>
      </c>
      <c r="W124" s="13">
        <v>25.2289</v>
      </c>
      <c r="X124" s="13">
        <v>209.4</v>
      </c>
    </row>
    <row r="125" spans="1:24" ht="13.5">
      <c r="A125" s="12" t="s">
        <v>145</v>
      </c>
      <c r="B125" s="13">
        <v>27.26</v>
      </c>
      <c r="C125" s="14">
        <v>33.81</v>
      </c>
      <c r="D125" s="11"/>
      <c r="E125" s="15">
        <v>10</v>
      </c>
      <c r="F125" s="13">
        <v>26.76</v>
      </c>
      <c r="G125" s="13">
        <v>267.6</v>
      </c>
      <c r="H125" s="15">
        <v>204</v>
      </c>
      <c r="I125" s="13">
        <v>26.78195882352941</v>
      </c>
      <c r="J125" s="13">
        <v>5463.5196</v>
      </c>
      <c r="K125" s="15">
        <v>0</v>
      </c>
      <c r="L125" s="15">
        <v>0</v>
      </c>
      <c r="M125" s="15">
        <v>0</v>
      </c>
      <c r="N125" s="15">
        <v>0</v>
      </c>
      <c r="O125" s="14">
        <v>16.6</v>
      </c>
      <c r="P125" s="13">
        <v>26.759999999999998</v>
      </c>
      <c r="Q125" s="13">
        <v>444.216</v>
      </c>
      <c r="R125" s="14">
        <v>197.4</v>
      </c>
      <c r="S125" s="14">
        <v>6674.1</v>
      </c>
      <c r="T125" s="14">
        <v>197.4</v>
      </c>
      <c r="U125" s="15">
        <v>0</v>
      </c>
      <c r="V125" s="13">
        <v>0</v>
      </c>
      <c r="W125" s="13">
        <v>26.7827</v>
      </c>
      <c r="X125" s="13">
        <v>5286.9036</v>
      </c>
    </row>
    <row r="126" spans="1:24" ht="13.5">
      <c r="A126" s="12" t="s">
        <v>146</v>
      </c>
      <c r="B126" s="13">
        <v>26.01</v>
      </c>
      <c r="C126" s="14">
        <v>33.81</v>
      </c>
      <c r="D126" s="11"/>
      <c r="E126" s="15">
        <v>17</v>
      </c>
      <c r="F126" s="13">
        <v>27</v>
      </c>
      <c r="G126" s="13">
        <v>459</v>
      </c>
      <c r="H126" s="15">
        <v>498</v>
      </c>
      <c r="I126" s="16">
        <v>27.25421686746988</v>
      </c>
      <c r="J126" s="13">
        <v>13572.6</v>
      </c>
      <c r="K126" s="15">
        <v>0</v>
      </c>
      <c r="L126" s="15">
        <v>0</v>
      </c>
      <c r="M126" s="14">
        <v>2.2</v>
      </c>
      <c r="N126" s="15">
        <v>0</v>
      </c>
      <c r="O126" s="14">
        <v>38.9</v>
      </c>
      <c r="P126" s="13">
        <v>27</v>
      </c>
      <c r="Q126" s="13">
        <v>1050.3</v>
      </c>
      <c r="R126" s="14">
        <v>473.9</v>
      </c>
      <c r="S126" s="14">
        <v>16022.6</v>
      </c>
      <c r="T126" s="14">
        <v>473.9</v>
      </c>
      <c r="U126" s="15">
        <v>0</v>
      </c>
      <c r="V126" s="13">
        <v>0</v>
      </c>
      <c r="W126" s="13">
        <v>27.2671</v>
      </c>
      <c r="X126" s="13">
        <v>12921.888</v>
      </c>
    </row>
    <row r="127" spans="1:24" ht="13.5">
      <c r="A127" s="12" t="s">
        <v>147</v>
      </c>
      <c r="B127" s="13">
        <v>26</v>
      </c>
      <c r="C127" s="14">
        <v>33.81</v>
      </c>
      <c r="D127" s="11"/>
      <c r="E127" s="14">
        <v>15.9</v>
      </c>
      <c r="F127" s="13">
        <v>27</v>
      </c>
      <c r="G127" s="13">
        <v>429.3</v>
      </c>
      <c r="H127" s="15">
        <v>72</v>
      </c>
      <c r="I127" s="16">
        <v>27</v>
      </c>
      <c r="J127" s="13">
        <v>1944</v>
      </c>
      <c r="K127" s="15">
        <v>0</v>
      </c>
      <c r="L127" s="15">
        <v>0</v>
      </c>
      <c r="M127" s="15">
        <v>0</v>
      </c>
      <c r="N127" s="15">
        <v>0</v>
      </c>
      <c r="O127" s="14">
        <v>33.6</v>
      </c>
      <c r="P127" s="13">
        <v>27</v>
      </c>
      <c r="Q127" s="13">
        <v>907.2</v>
      </c>
      <c r="R127" s="14">
        <v>54.3</v>
      </c>
      <c r="S127" s="14">
        <v>1835.9</v>
      </c>
      <c r="T127" s="14">
        <v>54.3</v>
      </c>
      <c r="U127" s="15">
        <v>0</v>
      </c>
      <c r="V127" s="13">
        <v>0</v>
      </c>
      <c r="W127" s="13">
        <v>27</v>
      </c>
      <c r="X127" s="13">
        <v>1466.1</v>
      </c>
    </row>
    <row r="128" spans="1:24" ht="13.5">
      <c r="A128" s="12" t="s">
        <v>148</v>
      </c>
      <c r="B128" s="13">
        <v>31.33</v>
      </c>
      <c r="C128" s="14">
        <v>33.81</v>
      </c>
      <c r="D128" s="11"/>
      <c r="E128" s="15">
        <v>22</v>
      </c>
      <c r="F128" s="13">
        <v>30.86</v>
      </c>
      <c r="G128" s="13">
        <v>678.92</v>
      </c>
      <c r="H128" s="15">
        <v>324</v>
      </c>
      <c r="I128" s="13">
        <v>29.4974037037037</v>
      </c>
      <c r="J128" s="13">
        <v>9557.1588</v>
      </c>
      <c r="K128" s="15">
        <v>0</v>
      </c>
      <c r="L128" s="15">
        <v>0</v>
      </c>
      <c r="M128" s="15">
        <v>0</v>
      </c>
      <c r="N128" s="15">
        <v>0</v>
      </c>
      <c r="O128" s="14">
        <v>29.6</v>
      </c>
      <c r="P128" s="13">
        <v>30.86</v>
      </c>
      <c r="Q128" s="13">
        <v>913.456</v>
      </c>
      <c r="R128" s="14">
        <v>316.4</v>
      </c>
      <c r="S128" s="14">
        <v>10697.5</v>
      </c>
      <c r="T128" s="14">
        <v>316.4</v>
      </c>
      <c r="U128" s="15">
        <v>0</v>
      </c>
      <c r="V128" s="13">
        <v>0</v>
      </c>
      <c r="W128" s="13">
        <v>29.4647</v>
      </c>
      <c r="X128" s="13">
        <v>9322.6228</v>
      </c>
    </row>
    <row r="129" spans="1:24" ht="13.5">
      <c r="A129" s="12" t="s">
        <v>149</v>
      </c>
      <c r="B129" s="13">
        <v>27.58</v>
      </c>
      <c r="C129" s="14">
        <v>33.81</v>
      </c>
      <c r="D129" s="11"/>
      <c r="E129" s="14">
        <v>9.3</v>
      </c>
      <c r="F129" s="13">
        <v>30.58330107526881</v>
      </c>
      <c r="G129" s="13">
        <v>284.4247</v>
      </c>
      <c r="H129" s="15">
        <v>84</v>
      </c>
      <c r="I129" s="16">
        <v>30.583299999999998</v>
      </c>
      <c r="J129" s="13">
        <v>2568.9972</v>
      </c>
      <c r="K129" s="15">
        <v>0</v>
      </c>
      <c r="L129" s="15">
        <v>0</v>
      </c>
      <c r="M129" s="15">
        <v>0</v>
      </c>
      <c r="N129" s="15">
        <v>0</v>
      </c>
      <c r="O129" s="14">
        <v>20.4</v>
      </c>
      <c r="P129" s="13">
        <v>30.583299019607846</v>
      </c>
      <c r="Q129" s="13">
        <v>623.8993</v>
      </c>
      <c r="R129" s="14">
        <v>72.9</v>
      </c>
      <c r="S129" s="14">
        <v>2464.8</v>
      </c>
      <c r="T129" s="14">
        <v>72.9</v>
      </c>
      <c r="U129" s="15">
        <v>0</v>
      </c>
      <c r="V129" s="13">
        <v>0</v>
      </c>
      <c r="W129" s="13">
        <v>30.5833</v>
      </c>
      <c r="X129" s="13">
        <v>2229.5226</v>
      </c>
    </row>
    <row r="130" spans="1:24" ht="13.5">
      <c r="A130" s="12" t="s">
        <v>150</v>
      </c>
      <c r="B130" s="13">
        <v>29</v>
      </c>
      <c r="C130" s="14">
        <v>25.36</v>
      </c>
      <c r="D130" s="11"/>
      <c r="E130" s="14">
        <v>9.06</v>
      </c>
      <c r="F130" s="13">
        <v>22.499999999999996</v>
      </c>
      <c r="G130" s="13">
        <v>203.85</v>
      </c>
      <c r="H130" s="15">
        <v>138</v>
      </c>
      <c r="I130" s="13">
        <v>24.47826086956522</v>
      </c>
      <c r="J130" s="13">
        <v>3378</v>
      </c>
      <c r="K130" s="15">
        <v>0</v>
      </c>
      <c r="L130" s="15">
        <v>0</v>
      </c>
      <c r="M130" s="15">
        <v>1</v>
      </c>
      <c r="N130" s="15">
        <v>0</v>
      </c>
      <c r="O130" s="14">
        <v>13.85</v>
      </c>
      <c r="P130" s="13">
        <v>29.010259927797836</v>
      </c>
      <c r="Q130" s="13">
        <v>401.7921</v>
      </c>
      <c r="R130" s="14">
        <v>132.21</v>
      </c>
      <c r="S130" s="14">
        <v>3352.9</v>
      </c>
      <c r="T130" s="14">
        <v>99.2</v>
      </c>
      <c r="U130" s="15">
        <v>0</v>
      </c>
      <c r="V130" s="13">
        <v>0</v>
      </c>
      <c r="W130" s="13">
        <v>23.8337</v>
      </c>
      <c r="X130" s="13">
        <v>3151.0579</v>
      </c>
    </row>
    <row r="131" spans="1:24" ht="13.5">
      <c r="A131" s="12" t="s">
        <v>151</v>
      </c>
      <c r="B131" s="13">
        <v>25.3867</v>
      </c>
      <c r="C131" s="14">
        <v>33.81</v>
      </c>
      <c r="D131" s="11"/>
      <c r="E131" s="14">
        <v>19.1</v>
      </c>
      <c r="F131" s="13">
        <v>25.38670157068063</v>
      </c>
      <c r="G131" s="13">
        <v>484.886</v>
      </c>
      <c r="H131" s="15">
        <v>259</v>
      </c>
      <c r="I131" s="13">
        <v>25.054112355212354</v>
      </c>
      <c r="J131" s="13">
        <v>6489.0151</v>
      </c>
      <c r="K131" s="15">
        <v>0</v>
      </c>
      <c r="L131" s="15">
        <v>0</v>
      </c>
      <c r="M131" s="15">
        <v>0</v>
      </c>
      <c r="N131" s="15">
        <v>0</v>
      </c>
      <c r="O131" s="14">
        <v>20.6</v>
      </c>
      <c r="P131" s="13">
        <v>24.512912621359224</v>
      </c>
      <c r="Q131" s="13">
        <v>504.966</v>
      </c>
      <c r="R131" s="14">
        <v>257.5</v>
      </c>
      <c r="S131" s="14">
        <v>8706.1</v>
      </c>
      <c r="T131" s="14">
        <v>257.5</v>
      </c>
      <c r="U131" s="15">
        <v>0</v>
      </c>
      <c r="V131" s="13">
        <v>0</v>
      </c>
      <c r="W131" s="13">
        <v>25.1221</v>
      </c>
      <c r="X131" s="13">
        <v>6468.9351</v>
      </c>
    </row>
    <row r="132" spans="1:24" ht="13.5">
      <c r="A132" s="12" t="s">
        <v>152</v>
      </c>
      <c r="B132" s="13">
        <v>27.56</v>
      </c>
      <c r="C132" s="14">
        <v>33.81</v>
      </c>
      <c r="D132" s="11"/>
      <c r="E132" s="14">
        <v>34.6</v>
      </c>
      <c r="F132" s="13">
        <v>27.286329479768785</v>
      </c>
      <c r="G132" s="13">
        <v>944.107</v>
      </c>
      <c r="H132" s="15">
        <v>616</v>
      </c>
      <c r="I132" s="13">
        <v>26.49068376623377</v>
      </c>
      <c r="J132" s="13">
        <v>16318.2612</v>
      </c>
      <c r="K132" s="15">
        <v>0</v>
      </c>
      <c r="L132" s="15">
        <v>0</v>
      </c>
      <c r="M132" s="14">
        <v>1.6</v>
      </c>
      <c r="N132" s="15">
        <v>0</v>
      </c>
      <c r="O132" s="15">
        <v>34</v>
      </c>
      <c r="P132" s="13">
        <v>27.265894117647058</v>
      </c>
      <c r="Q132" s="13">
        <v>927.0404</v>
      </c>
      <c r="R132" s="15">
        <v>615</v>
      </c>
      <c r="S132" s="15">
        <v>20793.2</v>
      </c>
      <c r="T132" s="15">
        <v>615</v>
      </c>
      <c r="U132" s="15">
        <v>0</v>
      </c>
      <c r="V132" s="13">
        <v>0</v>
      </c>
      <c r="W132" s="13">
        <v>26.4898</v>
      </c>
      <c r="X132" s="13">
        <v>16291.2318</v>
      </c>
    </row>
    <row r="133" spans="1:24" ht="13.5">
      <c r="A133" s="12" t="s">
        <v>153</v>
      </c>
      <c r="B133" s="13">
        <v>25.8933</v>
      </c>
      <c r="C133" s="14">
        <v>33.81</v>
      </c>
      <c r="D133" s="11"/>
      <c r="E133" s="15">
        <v>0</v>
      </c>
      <c r="F133" s="13">
        <v>0</v>
      </c>
      <c r="G133" s="13">
        <v>0</v>
      </c>
      <c r="H133" s="15">
        <v>48</v>
      </c>
      <c r="I133" s="16">
        <v>26.518325</v>
      </c>
      <c r="J133" s="13">
        <v>1272.8796</v>
      </c>
      <c r="K133" s="15">
        <v>0</v>
      </c>
      <c r="L133" s="15">
        <v>0</v>
      </c>
      <c r="M133" s="15">
        <v>0</v>
      </c>
      <c r="N133" s="15">
        <v>0</v>
      </c>
      <c r="O133" s="14">
        <v>24.2</v>
      </c>
      <c r="P133" s="13">
        <v>26.320330578512397</v>
      </c>
      <c r="Q133" s="13">
        <v>636.952</v>
      </c>
      <c r="R133" s="14">
        <v>23.8</v>
      </c>
      <c r="S133" s="14">
        <v>804.7</v>
      </c>
      <c r="T133" s="14">
        <v>23.8</v>
      </c>
      <c r="U133" s="15">
        <v>0</v>
      </c>
      <c r="V133" s="13">
        <v>0</v>
      </c>
      <c r="W133" s="13">
        <v>26.7196</v>
      </c>
      <c r="X133" s="13">
        <v>635.9276</v>
      </c>
    </row>
    <row r="134" spans="1:24" ht="13.5">
      <c r="A134" s="12" t="s">
        <v>154</v>
      </c>
      <c r="B134" s="13">
        <v>26.5</v>
      </c>
      <c r="C134" s="14">
        <v>33.81</v>
      </c>
      <c r="D134" s="11"/>
      <c r="E134" s="14">
        <v>32.4</v>
      </c>
      <c r="F134" s="13">
        <v>26.500000000000004</v>
      </c>
      <c r="G134" s="13">
        <v>858.6</v>
      </c>
      <c r="H134" s="15">
        <v>1572</v>
      </c>
      <c r="I134" s="13">
        <v>25.63291679389313</v>
      </c>
      <c r="J134" s="13">
        <v>40294.9452</v>
      </c>
      <c r="K134" s="15">
        <v>0</v>
      </c>
      <c r="L134" s="15">
        <v>0</v>
      </c>
      <c r="M134" s="14">
        <v>2.5</v>
      </c>
      <c r="N134" s="15">
        <v>0</v>
      </c>
      <c r="O134" s="14">
        <v>212.4</v>
      </c>
      <c r="P134" s="13">
        <v>24.30435593220339</v>
      </c>
      <c r="Q134" s="13">
        <v>5162.2452</v>
      </c>
      <c r="R134" s="14">
        <v>1389.5</v>
      </c>
      <c r="S134" s="14">
        <v>46979</v>
      </c>
      <c r="T134" s="14">
        <v>1389.5</v>
      </c>
      <c r="U134" s="15">
        <v>0</v>
      </c>
      <c r="V134" s="13">
        <v>0</v>
      </c>
      <c r="W134" s="13">
        <v>25.8547</v>
      </c>
      <c r="X134" s="13">
        <v>35925.05</v>
      </c>
    </row>
    <row r="135" spans="1:24" ht="13.5">
      <c r="A135" s="12" t="s">
        <v>155</v>
      </c>
      <c r="B135" s="13">
        <v>24.99</v>
      </c>
      <c r="C135" s="14">
        <v>33.81</v>
      </c>
      <c r="D135" s="11"/>
      <c r="E135" s="14">
        <v>16.1</v>
      </c>
      <c r="F135" s="13">
        <v>25.749999999999996</v>
      </c>
      <c r="G135" s="13">
        <v>414.575</v>
      </c>
      <c r="H135" s="15">
        <v>60</v>
      </c>
      <c r="I135" s="16">
        <v>25.75</v>
      </c>
      <c r="J135" s="13">
        <v>1545</v>
      </c>
      <c r="K135" s="15">
        <v>0</v>
      </c>
      <c r="L135" s="15">
        <v>0</v>
      </c>
      <c r="M135" s="15">
        <v>0</v>
      </c>
      <c r="N135" s="15">
        <v>0</v>
      </c>
      <c r="O135" s="14">
        <v>18.5</v>
      </c>
      <c r="P135" s="13">
        <v>25.75</v>
      </c>
      <c r="Q135" s="13">
        <v>476.375</v>
      </c>
      <c r="R135" s="14">
        <v>57.6</v>
      </c>
      <c r="S135" s="14">
        <v>1947.5</v>
      </c>
      <c r="T135" s="14">
        <v>57.6</v>
      </c>
      <c r="U135" s="15">
        <v>0</v>
      </c>
      <c r="V135" s="13">
        <v>0</v>
      </c>
      <c r="W135" s="13">
        <v>25.75</v>
      </c>
      <c r="X135" s="13">
        <v>1483.2</v>
      </c>
    </row>
    <row r="136" spans="1:24" ht="13.5">
      <c r="A136" s="12" t="s">
        <v>156</v>
      </c>
      <c r="B136" s="13">
        <v>26.3333</v>
      </c>
      <c r="C136" s="14">
        <v>33.81</v>
      </c>
      <c r="D136" s="11"/>
      <c r="E136" s="14">
        <v>23.2</v>
      </c>
      <c r="F136" s="13">
        <v>27.833301724137932</v>
      </c>
      <c r="G136" s="13">
        <v>645.7326</v>
      </c>
      <c r="H136" s="15">
        <v>168</v>
      </c>
      <c r="I136" s="16">
        <v>27.904785714285715</v>
      </c>
      <c r="J136" s="13">
        <v>4688.004</v>
      </c>
      <c r="K136" s="15">
        <v>0</v>
      </c>
      <c r="L136" s="15">
        <v>0</v>
      </c>
      <c r="M136" s="14">
        <v>0.75</v>
      </c>
      <c r="N136" s="15">
        <v>0</v>
      </c>
      <c r="O136" s="14">
        <v>33.5</v>
      </c>
      <c r="P136" s="13">
        <v>28.166701492537314</v>
      </c>
      <c r="Q136" s="13">
        <v>943.5845</v>
      </c>
      <c r="R136" s="15">
        <v>156.95</v>
      </c>
      <c r="S136" s="15">
        <v>5306.5</v>
      </c>
      <c r="T136" s="15">
        <v>157</v>
      </c>
      <c r="U136" s="15">
        <v>0</v>
      </c>
      <c r="V136" s="13">
        <v>0</v>
      </c>
      <c r="W136" s="13">
        <v>27.8371</v>
      </c>
      <c r="X136" s="13">
        <v>4369.0271</v>
      </c>
    </row>
    <row r="137" spans="1:24" ht="13.5">
      <c r="A137" s="21" t="s">
        <v>157</v>
      </c>
      <c r="B137" s="22"/>
      <c r="C137" s="23"/>
      <c r="D137" s="24"/>
      <c r="E137" s="23">
        <f>SUM(E124:E136)</f>
        <v>222.76</v>
      </c>
      <c r="F137" s="22"/>
      <c r="G137" s="22">
        <f>SUM(G124:G136)</f>
        <v>6026.0333</v>
      </c>
      <c r="H137" s="25">
        <f>SUM(H124:H136)</f>
        <v>4043</v>
      </c>
      <c r="I137" s="22"/>
      <c r="J137" s="22">
        <f aca="true" t="shared" si="20" ref="J137:O137">SUM(J124:J136)</f>
        <v>107092.3807</v>
      </c>
      <c r="K137" s="25">
        <f t="shared" si="20"/>
        <v>0</v>
      </c>
      <c r="L137" s="25">
        <f t="shared" si="20"/>
        <v>0</v>
      </c>
      <c r="M137" s="23">
        <f t="shared" si="20"/>
        <v>8.05</v>
      </c>
      <c r="N137" s="25">
        <f t="shared" si="20"/>
        <v>0</v>
      </c>
      <c r="O137" s="25">
        <f t="shared" si="20"/>
        <v>501.95</v>
      </c>
      <c r="P137" s="22"/>
      <c r="Q137" s="22">
        <f aca="true" t="shared" si="21" ref="Q137:V137">SUM(Q124:Q136)</f>
        <v>13137.664500000003</v>
      </c>
      <c r="R137" s="23">
        <f t="shared" si="21"/>
        <v>3755.7599999999998</v>
      </c>
      <c r="S137" s="23">
        <f t="shared" si="21"/>
        <v>125865.40000000001</v>
      </c>
      <c r="T137" s="23">
        <f t="shared" si="21"/>
        <v>3722.8</v>
      </c>
      <c r="U137" s="25">
        <f t="shared" si="21"/>
        <v>0</v>
      </c>
      <c r="V137" s="22">
        <f t="shared" si="21"/>
        <v>0</v>
      </c>
      <c r="W137" s="22"/>
      <c r="X137" s="22">
        <f>SUM(X124:X136)</f>
        <v>99760.8665</v>
      </c>
    </row>
    <row r="138" ht="13.5">
      <c r="A138" s="10" t="s">
        <v>158</v>
      </c>
    </row>
    <row r="139" spans="1:24" ht="13.5">
      <c r="A139" s="12" t="s">
        <v>159</v>
      </c>
      <c r="B139" s="13">
        <v>52.1667</v>
      </c>
      <c r="C139" s="14">
        <v>25.36</v>
      </c>
      <c r="D139" s="11"/>
      <c r="E139" s="14">
        <v>10.6</v>
      </c>
      <c r="F139" s="13">
        <v>57.49621698113207</v>
      </c>
      <c r="G139" s="13">
        <v>609.4599</v>
      </c>
      <c r="H139" s="15">
        <v>6</v>
      </c>
      <c r="I139" s="13">
        <v>50</v>
      </c>
      <c r="J139" s="13">
        <v>300</v>
      </c>
      <c r="K139" s="15">
        <v>0</v>
      </c>
      <c r="L139" s="15">
        <v>0</v>
      </c>
      <c r="M139" s="15">
        <v>0</v>
      </c>
      <c r="N139" s="15">
        <v>0</v>
      </c>
      <c r="O139" s="14">
        <v>11.3</v>
      </c>
      <c r="P139" s="13">
        <v>54.41090265486726</v>
      </c>
      <c r="Q139" s="13">
        <v>614.8432</v>
      </c>
      <c r="R139" s="14">
        <v>5.3</v>
      </c>
      <c r="S139" s="14">
        <v>134.4</v>
      </c>
      <c r="T139" s="14">
        <v>4</v>
      </c>
      <c r="U139" s="15">
        <v>0</v>
      </c>
      <c r="V139" s="13">
        <v>0</v>
      </c>
      <c r="W139" s="13">
        <v>55.5881</v>
      </c>
      <c r="X139" s="13">
        <v>294.6167</v>
      </c>
    </row>
    <row r="140" spans="1:24" ht="13.5">
      <c r="A140" s="12" t="s">
        <v>160</v>
      </c>
      <c r="B140" s="13">
        <v>61.43</v>
      </c>
      <c r="C140" s="14">
        <v>25.36</v>
      </c>
      <c r="D140" s="11"/>
      <c r="E140" s="14">
        <v>12.1</v>
      </c>
      <c r="F140" s="13">
        <v>65.74464462809918</v>
      </c>
      <c r="G140" s="13">
        <v>795.5102</v>
      </c>
      <c r="H140" s="15">
        <v>18</v>
      </c>
      <c r="I140" s="16">
        <v>66.86556666666667</v>
      </c>
      <c r="J140" s="13">
        <v>1203.5802</v>
      </c>
      <c r="K140" s="15">
        <v>0</v>
      </c>
      <c r="L140" s="15">
        <v>0</v>
      </c>
      <c r="M140" s="15">
        <v>1</v>
      </c>
      <c r="N140" s="15">
        <v>0</v>
      </c>
      <c r="O140" s="14">
        <v>7.89</v>
      </c>
      <c r="P140" s="13">
        <v>68.48721166032954</v>
      </c>
      <c r="Q140" s="13">
        <v>540.3641</v>
      </c>
      <c r="R140" s="14">
        <v>21.21</v>
      </c>
      <c r="S140" s="14">
        <v>537.8</v>
      </c>
      <c r="T140" s="14">
        <v>15.9</v>
      </c>
      <c r="U140" s="15">
        <v>0</v>
      </c>
      <c r="V140" s="13">
        <v>0</v>
      </c>
      <c r="W140" s="13">
        <v>65.3965</v>
      </c>
      <c r="X140" s="13">
        <v>1387.0596</v>
      </c>
    </row>
    <row r="141" spans="1:24" ht="13.5">
      <c r="A141" s="21" t="s">
        <v>161</v>
      </c>
      <c r="B141" s="22"/>
      <c r="C141" s="23"/>
      <c r="D141" s="24"/>
      <c r="E141" s="23">
        <f>SUM(E139:E140)</f>
        <v>22.7</v>
      </c>
      <c r="F141" s="22"/>
      <c r="G141" s="22">
        <f>SUM(G139:G140)</f>
        <v>1404.9701</v>
      </c>
      <c r="H141" s="25">
        <f>SUM(H139:H140)</f>
        <v>24</v>
      </c>
      <c r="I141" s="22"/>
      <c r="J141" s="22">
        <f aca="true" t="shared" si="22" ref="J141:O141">SUM(J139:J140)</f>
        <v>1503.5802</v>
      </c>
      <c r="K141" s="25">
        <f t="shared" si="22"/>
        <v>0</v>
      </c>
      <c r="L141" s="25">
        <f t="shared" si="22"/>
        <v>0</v>
      </c>
      <c r="M141" s="25">
        <f t="shared" si="22"/>
        <v>1</v>
      </c>
      <c r="N141" s="25">
        <f t="shared" si="22"/>
        <v>0</v>
      </c>
      <c r="O141" s="23">
        <f t="shared" si="22"/>
        <v>19.19</v>
      </c>
      <c r="P141" s="22"/>
      <c r="Q141" s="22">
        <f aca="true" t="shared" si="23" ref="Q141:V141">SUM(Q139:Q140)</f>
        <v>1155.2073</v>
      </c>
      <c r="R141" s="23">
        <f t="shared" si="23"/>
        <v>26.51</v>
      </c>
      <c r="S141" s="23">
        <f t="shared" si="23"/>
        <v>672.1999999999999</v>
      </c>
      <c r="T141" s="23">
        <f t="shared" si="23"/>
        <v>19.9</v>
      </c>
      <c r="U141" s="25">
        <f t="shared" si="23"/>
        <v>0</v>
      </c>
      <c r="V141" s="22">
        <f t="shared" si="23"/>
        <v>0</v>
      </c>
      <c r="W141" s="22"/>
      <c r="X141" s="22">
        <f>SUM(X139:X140)</f>
        <v>1681.6763</v>
      </c>
    </row>
    <row r="142" ht="13.5">
      <c r="A142" s="10" t="s">
        <v>162</v>
      </c>
    </row>
    <row r="143" spans="1:24" ht="13.5">
      <c r="A143" s="12" t="s">
        <v>163</v>
      </c>
      <c r="B143" s="13">
        <v>5.5833</v>
      </c>
      <c r="C143" s="14">
        <v>33.81</v>
      </c>
      <c r="D143" s="11"/>
      <c r="E143" s="14">
        <v>36.9</v>
      </c>
      <c r="F143" s="13">
        <v>5.5833008130081305</v>
      </c>
      <c r="G143" s="13">
        <v>206.0238</v>
      </c>
      <c r="H143" s="15">
        <v>1632</v>
      </c>
      <c r="I143" s="13">
        <v>5.5832999999999995</v>
      </c>
      <c r="J143" s="13">
        <v>9111.9456</v>
      </c>
      <c r="K143" s="15">
        <v>0</v>
      </c>
      <c r="L143" s="15">
        <v>0</v>
      </c>
      <c r="M143" s="14">
        <v>7.5</v>
      </c>
      <c r="N143" s="15">
        <v>0</v>
      </c>
      <c r="O143" s="14">
        <v>56.5</v>
      </c>
      <c r="P143" s="13">
        <v>5.583300884955753</v>
      </c>
      <c r="Q143" s="13">
        <v>315.4565</v>
      </c>
      <c r="R143" s="14">
        <v>1604.9</v>
      </c>
      <c r="S143" s="14">
        <v>54261.7</v>
      </c>
      <c r="T143" s="14">
        <v>1604.9</v>
      </c>
      <c r="U143" s="15">
        <v>0</v>
      </c>
      <c r="V143" s="13">
        <v>0</v>
      </c>
      <c r="W143" s="13">
        <v>5.5833</v>
      </c>
      <c r="X143" s="13">
        <v>8960.6382</v>
      </c>
    </row>
    <row r="144" spans="1:24" ht="13.5">
      <c r="A144" s="12" t="s">
        <v>164</v>
      </c>
      <c r="B144" s="13">
        <v>6.3333</v>
      </c>
      <c r="C144" s="14">
        <v>33.81</v>
      </c>
      <c r="D144" s="11"/>
      <c r="E144" s="15">
        <v>43</v>
      </c>
      <c r="F144" s="13">
        <v>6.3333</v>
      </c>
      <c r="G144" s="13">
        <v>272.3319</v>
      </c>
      <c r="H144" s="15">
        <v>455</v>
      </c>
      <c r="I144" s="13">
        <v>6.315719340659341</v>
      </c>
      <c r="J144" s="13">
        <v>2873.6523</v>
      </c>
      <c r="K144" s="15">
        <v>0</v>
      </c>
      <c r="L144" s="15">
        <v>0</v>
      </c>
      <c r="M144" s="14">
        <v>5.45</v>
      </c>
      <c r="N144" s="15">
        <v>0</v>
      </c>
      <c r="O144" s="15">
        <v>54</v>
      </c>
      <c r="P144" s="13">
        <v>6.296277777777778</v>
      </c>
      <c r="Q144" s="13">
        <v>339.999</v>
      </c>
      <c r="R144" s="14">
        <v>438.55</v>
      </c>
      <c r="S144" s="14">
        <v>14827.4</v>
      </c>
      <c r="T144" s="14">
        <v>438.6</v>
      </c>
      <c r="U144" s="15">
        <v>0</v>
      </c>
      <c r="V144" s="13">
        <v>0</v>
      </c>
      <c r="W144" s="13">
        <v>6.32</v>
      </c>
      <c r="X144" s="13">
        <v>2771.625</v>
      </c>
    </row>
    <row r="145" spans="1:24" ht="13.5">
      <c r="A145" s="12" t="s">
        <v>165</v>
      </c>
      <c r="B145" s="13">
        <v>6.3333</v>
      </c>
      <c r="C145" s="14">
        <v>33.81</v>
      </c>
      <c r="D145" s="11"/>
      <c r="E145" s="14">
        <v>72.5</v>
      </c>
      <c r="F145" s="13">
        <v>6.3333006896551725</v>
      </c>
      <c r="G145" s="13">
        <v>459.1643</v>
      </c>
      <c r="H145" s="15">
        <v>1343</v>
      </c>
      <c r="I145" s="16">
        <v>6.370999478778853</v>
      </c>
      <c r="J145" s="13">
        <v>8556.2523</v>
      </c>
      <c r="K145" s="15">
        <v>0</v>
      </c>
      <c r="L145" s="15">
        <v>0</v>
      </c>
      <c r="M145" s="14">
        <v>9.75</v>
      </c>
      <c r="N145" s="15">
        <v>0</v>
      </c>
      <c r="O145" s="14">
        <v>94.3</v>
      </c>
      <c r="P145" s="13">
        <v>6.333300106044539</v>
      </c>
      <c r="Q145" s="13">
        <v>597.2302</v>
      </c>
      <c r="R145" s="14">
        <v>1311.45</v>
      </c>
      <c r="S145" s="14">
        <v>44340.1</v>
      </c>
      <c r="T145" s="14">
        <v>1311.5</v>
      </c>
      <c r="U145" s="15">
        <v>0</v>
      </c>
      <c r="V145" s="13">
        <v>0</v>
      </c>
      <c r="W145" s="13">
        <v>6.3719</v>
      </c>
      <c r="X145" s="13">
        <v>8356.4367</v>
      </c>
    </row>
    <row r="146" spans="1:24" ht="13.5">
      <c r="A146" s="12" t="s">
        <v>166</v>
      </c>
      <c r="B146" s="13">
        <v>10</v>
      </c>
      <c r="C146" s="14">
        <v>33.81</v>
      </c>
      <c r="D146" s="11">
        <v>86767410061</v>
      </c>
      <c r="E146" s="15">
        <v>7</v>
      </c>
      <c r="F146" s="13">
        <v>10</v>
      </c>
      <c r="G146" s="13">
        <v>70</v>
      </c>
      <c r="H146" s="15">
        <v>0</v>
      </c>
      <c r="I146" s="13">
        <v>0</v>
      </c>
      <c r="J146" s="13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7</v>
      </c>
      <c r="P146" s="13">
        <v>10</v>
      </c>
      <c r="Q146" s="13">
        <v>70</v>
      </c>
      <c r="R146" s="15">
        <v>0</v>
      </c>
      <c r="S146" s="15">
        <v>0</v>
      </c>
      <c r="T146" s="15">
        <v>0</v>
      </c>
      <c r="U146" s="15">
        <v>0</v>
      </c>
      <c r="V146" s="13">
        <v>0</v>
      </c>
      <c r="W146" s="13">
        <v>10</v>
      </c>
      <c r="X146" s="13">
        <v>0</v>
      </c>
    </row>
    <row r="147" spans="1:24" ht="13.5">
      <c r="A147" s="12" t="s">
        <v>167</v>
      </c>
      <c r="B147" s="13">
        <v>9.17</v>
      </c>
      <c r="C147" s="14">
        <v>33.81</v>
      </c>
      <c r="D147" s="11"/>
      <c r="E147" s="14">
        <v>19.6</v>
      </c>
      <c r="F147" s="13">
        <v>9.17</v>
      </c>
      <c r="G147" s="13">
        <v>179.732</v>
      </c>
      <c r="H147" s="15">
        <v>127</v>
      </c>
      <c r="I147" s="13">
        <v>9.169688188976378</v>
      </c>
      <c r="J147" s="13">
        <v>1164.5504</v>
      </c>
      <c r="K147" s="15">
        <v>0</v>
      </c>
      <c r="L147" s="15">
        <v>0</v>
      </c>
      <c r="M147" s="15">
        <v>2</v>
      </c>
      <c r="N147" s="15">
        <v>0</v>
      </c>
      <c r="O147" s="15">
        <v>21</v>
      </c>
      <c r="P147" s="13">
        <v>9.17</v>
      </c>
      <c r="Q147" s="13">
        <v>192.57</v>
      </c>
      <c r="R147" s="14">
        <v>123.6</v>
      </c>
      <c r="S147" s="14">
        <v>4178.9</v>
      </c>
      <c r="T147" s="14">
        <v>123.6</v>
      </c>
      <c r="U147" s="15">
        <v>0</v>
      </c>
      <c r="V147" s="13">
        <v>0</v>
      </c>
      <c r="W147" s="13">
        <v>9.1697</v>
      </c>
      <c r="X147" s="13">
        <v>1133.3724</v>
      </c>
    </row>
    <row r="148" spans="1:24" ht="13.5">
      <c r="A148" s="12" t="s">
        <v>168</v>
      </c>
      <c r="B148" s="13">
        <v>8.46</v>
      </c>
      <c r="C148" s="14">
        <v>33.81</v>
      </c>
      <c r="D148" s="11"/>
      <c r="E148" s="15">
        <v>18</v>
      </c>
      <c r="F148" s="13">
        <v>8.46</v>
      </c>
      <c r="G148" s="13">
        <v>152.28</v>
      </c>
      <c r="H148" s="15">
        <v>12</v>
      </c>
      <c r="I148" s="13">
        <v>8.459999999999999</v>
      </c>
      <c r="J148" s="13">
        <v>101.52</v>
      </c>
      <c r="K148" s="15">
        <v>0</v>
      </c>
      <c r="L148" s="15">
        <v>0</v>
      </c>
      <c r="M148" s="15">
        <v>0</v>
      </c>
      <c r="N148" s="15">
        <v>0</v>
      </c>
      <c r="O148" s="14">
        <v>15.7</v>
      </c>
      <c r="P148" s="13">
        <v>8.46</v>
      </c>
      <c r="Q148" s="13">
        <v>132.822</v>
      </c>
      <c r="R148" s="14">
        <v>14.3</v>
      </c>
      <c r="S148" s="14">
        <v>483.5</v>
      </c>
      <c r="T148" s="14">
        <v>14.3</v>
      </c>
      <c r="U148" s="15">
        <v>0</v>
      </c>
      <c r="V148" s="13">
        <v>0</v>
      </c>
      <c r="W148" s="13">
        <v>8.46</v>
      </c>
      <c r="X148" s="13">
        <v>120.978</v>
      </c>
    </row>
    <row r="149" spans="1:24" ht="13.5">
      <c r="A149" s="12" t="s">
        <v>169</v>
      </c>
      <c r="B149" s="13">
        <v>9.17</v>
      </c>
      <c r="C149" s="14">
        <v>33.81</v>
      </c>
      <c r="D149" s="11"/>
      <c r="E149" s="14">
        <v>11.3</v>
      </c>
      <c r="F149" s="13">
        <v>9.169999999999998</v>
      </c>
      <c r="G149" s="13">
        <v>103.621</v>
      </c>
      <c r="H149" s="15">
        <v>0</v>
      </c>
      <c r="I149" s="13">
        <v>0</v>
      </c>
      <c r="J149" s="13">
        <v>0</v>
      </c>
      <c r="K149" s="15">
        <v>0</v>
      </c>
      <c r="L149" s="15">
        <v>0</v>
      </c>
      <c r="M149" s="15">
        <v>0</v>
      </c>
      <c r="N149" s="15">
        <v>0</v>
      </c>
      <c r="O149" s="14">
        <v>10.9</v>
      </c>
      <c r="P149" s="13">
        <v>9.17</v>
      </c>
      <c r="Q149" s="13">
        <v>99.953</v>
      </c>
      <c r="R149" s="14">
        <v>0.4</v>
      </c>
      <c r="S149" s="14">
        <v>13.5</v>
      </c>
      <c r="T149" s="14">
        <v>0.4</v>
      </c>
      <c r="U149" s="15">
        <v>0</v>
      </c>
      <c r="V149" s="13">
        <v>0</v>
      </c>
      <c r="W149" s="13">
        <v>9.17</v>
      </c>
      <c r="X149" s="13">
        <v>3.668</v>
      </c>
    </row>
    <row r="150" spans="1:24" ht="13.5">
      <c r="A150" s="12" t="s">
        <v>170</v>
      </c>
      <c r="B150" s="13">
        <v>8.46</v>
      </c>
      <c r="C150" s="14">
        <v>33.81</v>
      </c>
      <c r="D150" s="11"/>
      <c r="E150" s="14">
        <v>18.8</v>
      </c>
      <c r="F150" s="13">
        <v>8.459999999999999</v>
      </c>
      <c r="G150" s="13">
        <v>159.048</v>
      </c>
      <c r="H150" s="15">
        <v>108</v>
      </c>
      <c r="I150" s="13">
        <v>8.45981111111111</v>
      </c>
      <c r="J150" s="13">
        <v>913.6596</v>
      </c>
      <c r="K150" s="15">
        <v>0</v>
      </c>
      <c r="L150" s="15">
        <v>0</v>
      </c>
      <c r="M150" s="14">
        <v>3.3</v>
      </c>
      <c r="N150" s="15">
        <v>0</v>
      </c>
      <c r="O150" s="14">
        <v>17.7</v>
      </c>
      <c r="P150" s="13">
        <v>8.458847457627119</v>
      </c>
      <c r="Q150" s="13">
        <v>149.7216</v>
      </c>
      <c r="R150" s="14">
        <v>105.8</v>
      </c>
      <c r="S150" s="14">
        <v>3577.1</v>
      </c>
      <c r="T150" s="14">
        <v>105.8</v>
      </c>
      <c r="U150" s="15">
        <v>0</v>
      </c>
      <c r="V150" s="13">
        <v>0</v>
      </c>
      <c r="W150" s="13">
        <v>8.46</v>
      </c>
      <c r="X150" s="13">
        <v>895.068</v>
      </c>
    </row>
    <row r="151" spans="1:24" ht="13.5">
      <c r="A151" s="12" t="s">
        <v>171</v>
      </c>
      <c r="B151" s="13">
        <v>0</v>
      </c>
      <c r="C151" s="14">
        <v>33.81</v>
      </c>
      <c r="D151" s="11"/>
      <c r="E151" s="14">
        <v>6.1</v>
      </c>
      <c r="F151" s="13">
        <v>0</v>
      </c>
      <c r="G151" s="13">
        <v>0</v>
      </c>
      <c r="H151" s="15">
        <v>0</v>
      </c>
      <c r="I151" s="13">
        <v>0</v>
      </c>
      <c r="J151" s="13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7</v>
      </c>
      <c r="P151" s="13">
        <v>0</v>
      </c>
      <c r="Q151" s="13">
        <v>0</v>
      </c>
      <c r="R151" s="33">
        <v>-0.9</v>
      </c>
      <c r="S151" s="33">
        <v>-30.4</v>
      </c>
      <c r="T151" s="33">
        <v>-0.9</v>
      </c>
      <c r="U151" s="34">
        <v>0</v>
      </c>
      <c r="V151" s="13">
        <v>0</v>
      </c>
      <c r="W151" s="13">
        <v>0</v>
      </c>
      <c r="X151" s="13">
        <v>0</v>
      </c>
    </row>
    <row r="152" spans="1:24" ht="13.5">
      <c r="A152" s="12" t="s">
        <v>172</v>
      </c>
      <c r="B152" s="13">
        <v>9.17</v>
      </c>
      <c r="C152" s="14">
        <v>33.81</v>
      </c>
      <c r="D152" s="11"/>
      <c r="E152" s="14">
        <v>5.6</v>
      </c>
      <c r="F152" s="13">
        <v>9.17</v>
      </c>
      <c r="G152" s="13">
        <v>51.352</v>
      </c>
      <c r="H152" s="15">
        <v>0</v>
      </c>
      <c r="I152" s="13">
        <v>0</v>
      </c>
      <c r="J152" s="13">
        <v>0</v>
      </c>
      <c r="K152" s="15">
        <v>0</v>
      </c>
      <c r="L152" s="15">
        <v>0</v>
      </c>
      <c r="M152" s="15">
        <v>0</v>
      </c>
      <c r="N152" s="15">
        <v>0</v>
      </c>
      <c r="O152" s="14">
        <v>6.4</v>
      </c>
      <c r="P152" s="13">
        <v>9.17</v>
      </c>
      <c r="Q152" s="13">
        <v>58.688</v>
      </c>
      <c r="R152" s="33">
        <v>-0.8</v>
      </c>
      <c r="S152" s="33">
        <v>-27</v>
      </c>
      <c r="T152" s="33">
        <v>-0.8</v>
      </c>
      <c r="U152" s="34">
        <v>0</v>
      </c>
      <c r="V152" s="13">
        <v>0</v>
      </c>
      <c r="W152" s="13">
        <v>9.17</v>
      </c>
      <c r="X152" s="13">
        <v>-7.336</v>
      </c>
    </row>
    <row r="153" spans="1:24" ht="13.5">
      <c r="A153" s="12" t="s">
        <v>173</v>
      </c>
      <c r="B153" s="13">
        <v>8.33</v>
      </c>
      <c r="C153" s="14">
        <v>33.81</v>
      </c>
      <c r="D153" s="11"/>
      <c r="E153" s="14">
        <v>19.4</v>
      </c>
      <c r="F153" s="13">
        <v>8.458298969072166</v>
      </c>
      <c r="G153" s="13">
        <v>164.091</v>
      </c>
      <c r="H153" s="15">
        <v>24</v>
      </c>
      <c r="I153" s="16">
        <v>8.4583</v>
      </c>
      <c r="J153" s="13">
        <v>202.9992</v>
      </c>
      <c r="K153" s="15">
        <v>0</v>
      </c>
      <c r="L153" s="15">
        <v>0</v>
      </c>
      <c r="M153" s="15">
        <v>2</v>
      </c>
      <c r="N153" s="15">
        <v>0</v>
      </c>
      <c r="O153" s="14">
        <v>23.2</v>
      </c>
      <c r="P153" s="13">
        <v>8.45830172413793</v>
      </c>
      <c r="Q153" s="13">
        <v>196.2326</v>
      </c>
      <c r="R153" s="14">
        <v>18.2</v>
      </c>
      <c r="S153" s="14">
        <v>615.4</v>
      </c>
      <c r="T153" s="14">
        <v>18.2</v>
      </c>
      <c r="U153" s="15">
        <v>0</v>
      </c>
      <c r="V153" s="13">
        <v>0</v>
      </c>
      <c r="W153" s="13">
        <v>8.4583</v>
      </c>
      <c r="X153" s="13">
        <v>153.9411</v>
      </c>
    </row>
    <row r="154" spans="1:24" ht="13.5">
      <c r="A154" s="12" t="s">
        <v>174</v>
      </c>
      <c r="B154" s="13">
        <v>8.83</v>
      </c>
      <c r="C154" s="14">
        <v>33.81</v>
      </c>
      <c r="D154" s="11">
        <v>90013</v>
      </c>
      <c r="E154" s="14">
        <v>22.6</v>
      </c>
      <c r="F154" s="13">
        <v>8.829999999999998</v>
      </c>
      <c r="G154" s="13">
        <v>199.558</v>
      </c>
      <c r="H154" s="15">
        <v>696</v>
      </c>
      <c r="I154" s="16">
        <v>8.858749999999999</v>
      </c>
      <c r="J154" s="13">
        <v>6165.69</v>
      </c>
      <c r="K154" s="15">
        <v>0</v>
      </c>
      <c r="L154" s="15">
        <v>0</v>
      </c>
      <c r="M154" s="14">
        <v>7.8</v>
      </c>
      <c r="N154" s="15">
        <v>0</v>
      </c>
      <c r="O154" s="14">
        <v>46.9</v>
      </c>
      <c r="P154" s="13">
        <v>8.83</v>
      </c>
      <c r="Q154" s="13">
        <v>414.127</v>
      </c>
      <c r="R154" s="14">
        <v>663.9</v>
      </c>
      <c r="S154" s="14">
        <v>22446.5</v>
      </c>
      <c r="T154" s="14">
        <v>663.9</v>
      </c>
      <c r="U154" s="15">
        <v>0</v>
      </c>
      <c r="V154" s="13">
        <v>0</v>
      </c>
      <c r="W154" s="13">
        <v>8.868</v>
      </c>
      <c r="X154" s="13">
        <v>5887.4895</v>
      </c>
    </row>
    <row r="155" spans="1:24" ht="13.5">
      <c r="A155" s="12" t="s">
        <v>175</v>
      </c>
      <c r="B155" s="13">
        <v>3.82</v>
      </c>
      <c r="C155" s="14">
        <v>25.36</v>
      </c>
      <c r="D155" s="11"/>
      <c r="E155" s="14">
        <v>14.9</v>
      </c>
      <c r="F155" s="13">
        <v>3.82</v>
      </c>
      <c r="G155" s="13">
        <v>56.918</v>
      </c>
      <c r="H155" s="15">
        <v>0</v>
      </c>
      <c r="I155" s="13">
        <v>0</v>
      </c>
      <c r="J155" s="13">
        <v>0</v>
      </c>
      <c r="K155" s="15">
        <v>0</v>
      </c>
      <c r="L155" s="15">
        <v>0</v>
      </c>
      <c r="M155" s="15">
        <v>0</v>
      </c>
      <c r="N155" s="15">
        <v>0</v>
      </c>
      <c r="O155" s="14">
        <v>4.2</v>
      </c>
      <c r="P155" s="13">
        <v>3.82</v>
      </c>
      <c r="Q155" s="13">
        <v>16.044</v>
      </c>
      <c r="R155" s="14">
        <v>10.7</v>
      </c>
      <c r="S155" s="14">
        <v>271.4</v>
      </c>
      <c r="T155" s="14">
        <v>8</v>
      </c>
      <c r="U155" s="15">
        <v>0</v>
      </c>
      <c r="V155" s="13">
        <v>0</v>
      </c>
      <c r="W155" s="13">
        <v>3.82</v>
      </c>
      <c r="X155" s="13">
        <v>40.874</v>
      </c>
    </row>
    <row r="156" spans="1:24" ht="13.5">
      <c r="A156" s="12" t="s">
        <v>176</v>
      </c>
      <c r="B156" s="13">
        <v>3.68</v>
      </c>
      <c r="C156" s="14">
        <v>25.36</v>
      </c>
      <c r="D156" s="11"/>
      <c r="E156" s="15">
        <v>7</v>
      </c>
      <c r="F156" s="13">
        <v>3.68</v>
      </c>
      <c r="G156" s="13">
        <v>25.76</v>
      </c>
      <c r="H156" s="15">
        <v>36</v>
      </c>
      <c r="I156" s="16">
        <v>3.7782999999999998</v>
      </c>
      <c r="J156" s="13">
        <v>136.0188</v>
      </c>
      <c r="K156" s="15">
        <v>0</v>
      </c>
      <c r="L156" s="15">
        <v>0</v>
      </c>
      <c r="M156" s="15">
        <v>0</v>
      </c>
      <c r="N156" s="15">
        <v>0</v>
      </c>
      <c r="O156" s="14">
        <v>7.1</v>
      </c>
      <c r="P156" s="13">
        <v>3.7782957746478876</v>
      </c>
      <c r="Q156" s="13">
        <v>26.8259</v>
      </c>
      <c r="R156" s="14">
        <v>35.9</v>
      </c>
      <c r="S156" s="14">
        <v>910.4</v>
      </c>
      <c r="T156" s="14">
        <v>26.9</v>
      </c>
      <c r="U156" s="15">
        <v>0</v>
      </c>
      <c r="V156" s="13">
        <v>0</v>
      </c>
      <c r="W156" s="13">
        <v>3.7591</v>
      </c>
      <c r="X156" s="13">
        <v>134.9529</v>
      </c>
    </row>
    <row r="157" spans="1:24" ht="13.5">
      <c r="A157" s="12" t="s">
        <v>177</v>
      </c>
      <c r="B157" s="13">
        <v>6.7708</v>
      </c>
      <c r="C157" s="14">
        <v>33.81</v>
      </c>
      <c r="D157" s="11"/>
      <c r="E157" s="15">
        <v>40</v>
      </c>
      <c r="F157" s="13">
        <v>6.7707999999999995</v>
      </c>
      <c r="G157" s="13">
        <v>270.832</v>
      </c>
      <c r="H157" s="15">
        <v>1968</v>
      </c>
      <c r="I157" s="13">
        <v>6.750982926829268</v>
      </c>
      <c r="J157" s="13">
        <v>13285.9344</v>
      </c>
      <c r="K157" s="15">
        <v>0</v>
      </c>
      <c r="L157" s="15">
        <v>0</v>
      </c>
      <c r="M157" s="14">
        <v>1.5</v>
      </c>
      <c r="N157" s="15">
        <v>0</v>
      </c>
      <c r="O157" s="14">
        <v>49.1</v>
      </c>
      <c r="P157" s="13">
        <v>6.770800407331976</v>
      </c>
      <c r="Q157" s="13">
        <v>332.4463</v>
      </c>
      <c r="R157" s="14">
        <v>1957.4</v>
      </c>
      <c r="S157" s="14">
        <v>66179.7</v>
      </c>
      <c r="T157" s="14">
        <v>1957.4</v>
      </c>
      <c r="U157" s="15">
        <v>0</v>
      </c>
      <c r="V157" s="13">
        <v>0</v>
      </c>
      <c r="W157" s="13">
        <v>6.7509</v>
      </c>
      <c r="X157" s="13">
        <v>13214.1639</v>
      </c>
    </row>
    <row r="158" spans="1:24" ht="13.5">
      <c r="A158" s="12" t="s">
        <v>178</v>
      </c>
      <c r="B158" s="13">
        <v>5.1667</v>
      </c>
      <c r="C158" s="14">
        <v>33.81</v>
      </c>
      <c r="D158" s="11"/>
      <c r="E158" s="15">
        <v>77</v>
      </c>
      <c r="F158" s="13">
        <v>5.1667</v>
      </c>
      <c r="G158" s="13">
        <v>397.8359</v>
      </c>
      <c r="H158" s="15">
        <v>8255</v>
      </c>
      <c r="I158" s="16">
        <v>5.18026094488189</v>
      </c>
      <c r="J158" s="13">
        <v>42763.0541</v>
      </c>
      <c r="K158" s="15">
        <v>0</v>
      </c>
      <c r="L158" s="15">
        <v>0</v>
      </c>
      <c r="M158" s="14">
        <v>10.45</v>
      </c>
      <c r="N158" s="15">
        <v>0</v>
      </c>
      <c r="O158" s="14">
        <v>220.6</v>
      </c>
      <c r="P158" s="13">
        <v>5.166699909338169</v>
      </c>
      <c r="Q158" s="13">
        <v>1139.774</v>
      </c>
      <c r="R158" s="15">
        <v>8100.95</v>
      </c>
      <c r="S158" s="15">
        <v>273893.1</v>
      </c>
      <c r="T158" s="15">
        <v>8101</v>
      </c>
      <c r="U158" s="15">
        <v>0</v>
      </c>
      <c r="V158" s="13">
        <v>0</v>
      </c>
      <c r="W158" s="13">
        <v>5.1805</v>
      </c>
      <c r="X158" s="13">
        <v>41967.124</v>
      </c>
    </row>
    <row r="159" spans="1:24" ht="13.5">
      <c r="A159" s="12" t="s">
        <v>179</v>
      </c>
      <c r="B159" s="13">
        <v>8.5</v>
      </c>
      <c r="C159" s="14">
        <v>33.81</v>
      </c>
      <c r="D159" s="11"/>
      <c r="E159" s="15">
        <v>0</v>
      </c>
      <c r="F159" s="13">
        <v>0</v>
      </c>
      <c r="G159" s="13">
        <v>0</v>
      </c>
      <c r="H159" s="15">
        <v>60</v>
      </c>
      <c r="I159" s="16">
        <v>11.604199999999999</v>
      </c>
      <c r="J159" s="13">
        <v>696.252</v>
      </c>
      <c r="K159" s="15">
        <v>0</v>
      </c>
      <c r="L159" s="15">
        <v>0</v>
      </c>
      <c r="M159" s="15">
        <v>2</v>
      </c>
      <c r="N159" s="15">
        <v>0</v>
      </c>
      <c r="O159" s="14">
        <v>11.3</v>
      </c>
      <c r="P159" s="13">
        <v>10.604203539823008</v>
      </c>
      <c r="Q159" s="13">
        <v>119.8275</v>
      </c>
      <c r="R159" s="14">
        <v>46.7</v>
      </c>
      <c r="S159" s="14">
        <v>1578.9</v>
      </c>
      <c r="T159" s="14">
        <v>46.7</v>
      </c>
      <c r="U159" s="15">
        <v>0</v>
      </c>
      <c r="V159" s="13">
        <v>0</v>
      </c>
      <c r="W159" s="13">
        <v>11.7819</v>
      </c>
      <c r="X159" s="13">
        <v>550.2161</v>
      </c>
    </row>
    <row r="160" spans="1:24" ht="13.5">
      <c r="A160" s="21" t="s">
        <v>180</v>
      </c>
      <c r="B160" s="22"/>
      <c r="C160" s="23"/>
      <c r="D160" s="24"/>
      <c r="E160" s="23">
        <f>SUM(E143:E159)</f>
        <v>419.7</v>
      </c>
      <c r="F160" s="22"/>
      <c r="G160" s="22">
        <f>SUM(G143:G159)</f>
        <v>2768.5479000000005</v>
      </c>
      <c r="H160" s="25">
        <f>SUM(H143:H159)</f>
        <v>14716</v>
      </c>
      <c r="I160" s="22"/>
      <c r="J160" s="22">
        <f aca="true" t="shared" si="24" ref="J160:O160">SUM(J143:J159)</f>
        <v>85971.5287</v>
      </c>
      <c r="K160" s="25">
        <f t="shared" si="24"/>
        <v>0</v>
      </c>
      <c r="L160" s="25">
        <f t="shared" si="24"/>
        <v>0</v>
      </c>
      <c r="M160" s="23">
        <f t="shared" si="24"/>
        <v>51.75</v>
      </c>
      <c r="N160" s="25">
        <f t="shared" si="24"/>
        <v>0</v>
      </c>
      <c r="O160" s="23">
        <f t="shared" si="24"/>
        <v>652.8999999999999</v>
      </c>
      <c r="P160" s="22"/>
      <c r="Q160" s="22">
        <f aca="true" t="shared" si="25" ref="Q160:V160">SUM(Q143:Q159)</f>
        <v>4201.7176</v>
      </c>
      <c r="R160" s="23">
        <f t="shared" si="25"/>
        <v>14431.05</v>
      </c>
      <c r="S160" s="23">
        <f t="shared" si="25"/>
        <v>487520.19999999995</v>
      </c>
      <c r="T160" s="23">
        <f t="shared" si="25"/>
        <v>14419.5</v>
      </c>
      <c r="U160" s="25">
        <f t="shared" si="25"/>
        <v>0</v>
      </c>
      <c r="V160" s="22">
        <f t="shared" si="25"/>
        <v>0</v>
      </c>
      <c r="W160" s="22"/>
      <c r="X160" s="22">
        <f>SUM(X143:X159)</f>
        <v>84183.2118</v>
      </c>
    </row>
    <row r="161" spans="1:24" ht="13.5">
      <c r="A161" s="26" t="s">
        <v>181</v>
      </c>
      <c r="B161" s="27"/>
      <c r="C161" s="28"/>
      <c r="D161" s="26"/>
      <c r="E161" s="29">
        <f>SUM(E93,E122,E137,E141,E160)</f>
        <v>1783.9600000000003</v>
      </c>
      <c r="F161" s="27"/>
      <c r="G161" s="27">
        <f>SUM(G93,G122,G137,G141,G160)</f>
        <v>38247.2607</v>
      </c>
      <c r="H161" s="29">
        <f>SUM(H93,H122,H137,H141,H160)</f>
        <v>28154</v>
      </c>
      <c r="I161" s="27"/>
      <c r="J161" s="27">
        <f aca="true" t="shared" si="26" ref="J161:O161">SUM(J93,J122,J137,J141,J160)</f>
        <v>394532.97609999997</v>
      </c>
      <c r="K161" s="29">
        <f t="shared" si="26"/>
        <v>0</v>
      </c>
      <c r="L161" s="29">
        <f t="shared" si="26"/>
        <v>0</v>
      </c>
      <c r="M161" s="28">
        <f t="shared" si="26"/>
        <v>98.05</v>
      </c>
      <c r="N161" s="29">
        <f t="shared" si="26"/>
        <v>0</v>
      </c>
      <c r="O161" s="28">
        <f t="shared" si="26"/>
        <v>2557.54</v>
      </c>
      <c r="P161" s="27"/>
      <c r="Q161" s="27">
        <f aca="true" t="shared" si="27" ref="Q161:V161">SUM(Q93,Q122,Q137,Q141,Q160)</f>
        <v>47372.909799999994</v>
      </c>
      <c r="R161" s="28">
        <f t="shared" si="27"/>
        <v>27282.370000000003</v>
      </c>
      <c r="S161" s="28">
        <f t="shared" si="27"/>
        <v>903025.6</v>
      </c>
      <c r="T161" s="28">
        <f t="shared" si="27"/>
        <v>26708.800000000003</v>
      </c>
      <c r="U161" s="29">
        <f t="shared" si="27"/>
        <v>0</v>
      </c>
      <c r="V161" s="27">
        <f t="shared" si="27"/>
        <v>0</v>
      </c>
      <c r="W161" s="27"/>
      <c r="X161" s="27">
        <f>SUM(X93,X122,X137,X141,X160)</f>
        <v>383969.2019</v>
      </c>
    </row>
    <row r="162" ht="13.5">
      <c r="A162" s="9" t="s">
        <v>182</v>
      </c>
    </row>
    <row r="163" ht="13.5">
      <c r="A163" s="10" t="s">
        <v>183</v>
      </c>
    </row>
    <row r="164" spans="1:24" ht="13.5">
      <c r="A164" s="12" t="s">
        <v>184</v>
      </c>
      <c r="B164" s="13">
        <v>1.5917</v>
      </c>
      <c r="C164" s="14">
        <v>8.45</v>
      </c>
      <c r="D164" s="11"/>
      <c r="E164" s="15">
        <v>139</v>
      </c>
      <c r="F164" s="13">
        <v>1.3168741007194245</v>
      </c>
      <c r="G164" s="13">
        <v>183.0455</v>
      </c>
      <c r="H164" s="15">
        <v>12742</v>
      </c>
      <c r="I164" s="13">
        <v>1.536361936901585</v>
      </c>
      <c r="J164" s="13">
        <v>19576.3238</v>
      </c>
      <c r="K164" s="15">
        <v>0</v>
      </c>
      <c r="L164" s="15">
        <v>0</v>
      </c>
      <c r="M164" s="15">
        <v>2</v>
      </c>
      <c r="N164" s="15">
        <v>0</v>
      </c>
      <c r="O164" s="15">
        <v>1086</v>
      </c>
      <c r="P164" s="13">
        <v>1.4339662983425414</v>
      </c>
      <c r="Q164" s="13">
        <v>1557.2874</v>
      </c>
      <c r="R164" s="15">
        <v>11793</v>
      </c>
      <c r="S164" s="15">
        <v>99650.9</v>
      </c>
      <c r="T164" s="15">
        <v>2948.3</v>
      </c>
      <c r="U164" s="15">
        <v>0</v>
      </c>
      <c r="V164" s="13">
        <v>0</v>
      </c>
      <c r="W164" s="13">
        <v>1.5432</v>
      </c>
      <c r="X164" s="13">
        <v>18198.9986</v>
      </c>
    </row>
    <row r="165" spans="1:24" ht="13.5">
      <c r="A165" s="12" t="s">
        <v>185</v>
      </c>
      <c r="B165" s="13">
        <v>1.5917</v>
      </c>
      <c r="C165" s="14">
        <v>8.45</v>
      </c>
      <c r="D165" s="11"/>
      <c r="E165" s="15">
        <v>247</v>
      </c>
      <c r="F165" s="13">
        <v>1.5355834008097167</v>
      </c>
      <c r="G165" s="13">
        <v>379.2891</v>
      </c>
      <c r="H165" s="15">
        <v>6142</v>
      </c>
      <c r="I165" s="13">
        <v>1.5375022793878215</v>
      </c>
      <c r="J165" s="13">
        <v>9443.339</v>
      </c>
      <c r="K165" s="15">
        <v>0</v>
      </c>
      <c r="L165" s="15">
        <v>0</v>
      </c>
      <c r="M165" s="15">
        <v>0</v>
      </c>
      <c r="N165" s="15">
        <v>0</v>
      </c>
      <c r="O165" s="15">
        <v>592</v>
      </c>
      <c r="P165" s="13">
        <v>1.4533621621621622</v>
      </c>
      <c r="Q165" s="13">
        <v>860.3904</v>
      </c>
      <c r="R165" s="15">
        <v>5797</v>
      </c>
      <c r="S165" s="15">
        <v>48984.7</v>
      </c>
      <c r="T165" s="15">
        <v>1449.3</v>
      </c>
      <c r="U165" s="15">
        <v>0</v>
      </c>
      <c r="V165" s="13">
        <v>0</v>
      </c>
      <c r="W165" s="13">
        <v>1.546</v>
      </c>
      <c r="X165" s="13">
        <v>8962.2377</v>
      </c>
    </row>
    <row r="166" spans="1:24" ht="13.5">
      <c r="A166" s="21" t="s">
        <v>186</v>
      </c>
      <c r="B166" s="22"/>
      <c r="C166" s="23"/>
      <c r="D166" s="24"/>
      <c r="E166" s="25">
        <f>SUM(E164:E165)</f>
        <v>386</v>
      </c>
      <c r="F166" s="22"/>
      <c r="G166" s="22">
        <f>SUM(G164:G165)</f>
        <v>562.3346</v>
      </c>
      <c r="H166" s="25">
        <f>SUM(H164:H165)</f>
        <v>18884</v>
      </c>
      <c r="I166" s="22"/>
      <c r="J166" s="22">
        <f aca="true" t="shared" si="28" ref="J166:O166">SUM(J164:J165)</f>
        <v>29019.6628</v>
      </c>
      <c r="K166" s="25">
        <f t="shared" si="28"/>
        <v>0</v>
      </c>
      <c r="L166" s="25">
        <f t="shared" si="28"/>
        <v>0</v>
      </c>
      <c r="M166" s="25">
        <f t="shared" si="28"/>
        <v>2</v>
      </c>
      <c r="N166" s="25">
        <f t="shared" si="28"/>
        <v>0</v>
      </c>
      <c r="O166" s="25">
        <f t="shared" si="28"/>
        <v>1678</v>
      </c>
      <c r="P166" s="22"/>
      <c r="Q166" s="22">
        <f aca="true" t="shared" si="29" ref="Q166:V166">SUM(Q164:Q165)</f>
        <v>2417.6778</v>
      </c>
      <c r="R166" s="25">
        <f t="shared" si="29"/>
        <v>17590</v>
      </c>
      <c r="S166" s="23">
        <f t="shared" si="29"/>
        <v>148635.59999999998</v>
      </c>
      <c r="T166" s="23">
        <f t="shared" si="29"/>
        <v>4397.6</v>
      </c>
      <c r="U166" s="25">
        <f t="shared" si="29"/>
        <v>0</v>
      </c>
      <c r="V166" s="22">
        <f t="shared" si="29"/>
        <v>0</v>
      </c>
      <c r="W166" s="22"/>
      <c r="X166" s="22">
        <f>SUM(X164:X165)</f>
        <v>27161.236299999997</v>
      </c>
    </row>
    <row r="167" spans="1:24" ht="13.5">
      <c r="A167" s="26" t="s">
        <v>187</v>
      </c>
      <c r="B167" s="27"/>
      <c r="C167" s="28"/>
      <c r="D167" s="26"/>
      <c r="E167" s="29">
        <f>SUM(E166)</f>
        <v>386</v>
      </c>
      <c r="F167" s="27"/>
      <c r="G167" s="27">
        <f>SUM(G166)</f>
        <v>562.3346</v>
      </c>
      <c r="H167" s="29">
        <f>SUM(H166)</f>
        <v>18884</v>
      </c>
      <c r="I167" s="27"/>
      <c r="J167" s="27">
        <f aca="true" t="shared" si="30" ref="J167:O167">SUM(J166)</f>
        <v>29019.6628</v>
      </c>
      <c r="K167" s="29">
        <f t="shared" si="30"/>
        <v>0</v>
      </c>
      <c r="L167" s="29">
        <f t="shared" si="30"/>
        <v>0</v>
      </c>
      <c r="M167" s="29">
        <f t="shared" si="30"/>
        <v>2</v>
      </c>
      <c r="N167" s="29">
        <f t="shared" si="30"/>
        <v>0</v>
      </c>
      <c r="O167" s="29">
        <f t="shared" si="30"/>
        <v>1678</v>
      </c>
      <c r="P167" s="27"/>
      <c r="Q167" s="27">
        <f aca="true" t="shared" si="31" ref="Q167:V167">SUM(Q166)</f>
        <v>2417.6778</v>
      </c>
      <c r="R167" s="29">
        <f t="shared" si="31"/>
        <v>17590</v>
      </c>
      <c r="S167" s="28">
        <f t="shared" si="31"/>
        <v>148635.59999999998</v>
      </c>
      <c r="T167" s="28">
        <f t="shared" si="31"/>
        <v>4397.6</v>
      </c>
      <c r="U167" s="29">
        <f t="shared" si="31"/>
        <v>0</v>
      </c>
      <c r="V167" s="27">
        <f t="shared" si="31"/>
        <v>0</v>
      </c>
      <c r="W167" s="27"/>
      <c r="X167" s="27">
        <f>SUM(X166)</f>
        <v>27161.236299999997</v>
      </c>
    </row>
    <row r="168" ht="13.5">
      <c r="A168" s="9" t="s">
        <v>188</v>
      </c>
    </row>
    <row r="169" ht="13.5">
      <c r="A169" s="10" t="s">
        <v>189</v>
      </c>
    </row>
    <row r="170" spans="1:24" ht="13.5">
      <c r="A170" s="12" t="s">
        <v>190</v>
      </c>
      <c r="B170" s="13">
        <v>151.3</v>
      </c>
      <c r="C170" s="14">
        <v>25.36</v>
      </c>
      <c r="D170" s="11"/>
      <c r="E170" s="15">
        <v>6</v>
      </c>
      <c r="F170" s="13">
        <v>156.65</v>
      </c>
      <c r="G170" s="13">
        <v>939.9</v>
      </c>
      <c r="H170" s="15">
        <v>13</v>
      </c>
      <c r="I170" s="16">
        <v>161.1769230769231</v>
      </c>
      <c r="J170" s="13">
        <v>2095.3</v>
      </c>
      <c r="K170" s="15">
        <v>0</v>
      </c>
      <c r="L170" s="15">
        <v>0</v>
      </c>
      <c r="M170" s="15">
        <v>0</v>
      </c>
      <c r="N170" s="15">
        <v>0</v>
      </c>
      <c r="O170" s="15">
        <v>10</v>
      </c>
      <c r="P170" s="13">
        <v>160.93</v>
      </c>
      <c r="Q170" s="13">
        <v>1609.3</v>
      </c>
      <c r="R170" s="15">
        <v>9</v>
      </c>
      <c r="S170" s="15">
        <v>228.2</v>
      </c>
      <c r="T170" s="15">
        <v>6.8</v>
      </c>
      <c r="U170" s="15">
        <v>0</v>
      </c>
      <c r="V170" s="13">
        <v>0</v>
      </c>
      <c r="W170" s="13">
        <v>158.4333</v>
      </c>
      <c r="X170" s="13">
        <v>1425.9</v>
      </c>
    </row>
    <row r="171" spans="1:24" ht="13.5">
      <c r="A171" s="12" t="s">
        <v>191</v>
      </c>
      <c r="B171" s="13">
        <v>14.92</v>
      </c>
      <c r="C171" s="14">
        <v>25.36</v>
      </c>
      <c r="D171" s="11"/>
      <c r="E171" s="14">
        <v>3.5</v>
      </c>
      <c r="F171" s="13">
        <v>15.92</v>
      </c>
      <c r="G171" s="13">
        <v>55.72</v>
      </c>
      <c r="H171" s="15">
        <v>816</v>
      </c>
      <c r="I171" s="16">
        <v>15.762661764705882</v>
      </c>
      <c r="J171" s="13">
        <v>12862.332</v>
      </c>
      <c r="K171" s="15">
        <v>0</v>
      </c>
      <c r="L171" s="15">
        <v>0</v>
      </c>
      <c r="M171" s="14">
        <v>11.15</v>
      </c>
      <c r="N171" s="15">
        <v>0</v>
      </c>
      <c r="O171" s="14">
        <v>113.3</v>
      </c>
      <c r="P171" s="13">
        <v>15.95102824360106</v>
      </c>
      <c r="Q171" s="13">
        <v>1807.2515</v>
      </c>
      <c r="R171" s="14">
        <v>695.05</v>
      </c>
      <c r="S171" s="14">
        <v>17626.5</v>
      </c>
      <c r="T171" s="14">
        <v>521.3</v>
      </c>
      <c r="U171" s="15">
        <v>0</v>
      </c>
      <c r="V171" s="13">
        <v>0</v>
      </c>
      <c r="W171" s="13">
        <v>15.7295</v>
      </c>
      <c r="X171" s="13">
        <v>10932.7997</v>
      </c>
    </row>
    <row r="172" spans="1:24" ht="13.5">
      <c r="A172" s="12" t="s">
        <v>192</v>
      </c>
      <c r="B172" s="13">
        <v>41.25</v>
      </c>
      <c r="C172" s="14">
        <v>25.36</v>
      </c>
      <c r="D172" s="11"/>
      <c r="E172" s="15">
        <v>18</v>
      </c>
      <c r="F172" s="13">
        <v>46.8333</v>
      </c>
      <c r="G172" s="13">
        <v>842.9994</v>
      </c>
      <c r="H172" s="15">
        <v>96</v>
      </c>
      <c r="I172" s="16">
        <v>57.635400000000004</v>
      </c>
      <c r="J172" s="13">
        <v>5532.9984</v>
      </c>
      <c r="K172" s="15">
        <v>0</v>
      </c>
      <c r="L172" s="15">
        <v>0</v>
      </c>
      <c r="M172" s="15">
        <v>0</v>
      </c>
      <c r="N172" s="15">
        <v>0</v>
      </c>
      <c r="O172" s="15">
        <v>24</v>
      </c>
      <c r="P172" s="13">
        <v>68.875</v>
      </c>
      <c r="Q172" s="13">
        <v>1653</v>
      </c>
      <c r="R172" s="15">
        <v>90</v>
      </c>
      <c r="S172" s="15">
        <v>2282.4</v>
      </c>
      <c r="T172" s="15">
        <v>67.5</v>
      </c>
      <c r="U172" s="15">
        <v>0</v>
      </c>
      <c r="V172" s="13">
        <v>0</v>
      </c>
      <c r="W172" s="13">
        <v>52.4778</v>
      </c>
      <c r="X172" s="13">
        <v>4722.9978</v>
      </c>
    </row>
    <row r="173" spans="1:24" ht="13.5">
      <c r="A173" s="12" t="s">
        <v>193</v>
      </c>
      <c r="B173" s="13">
        <v>4.6875</v>
      </c>
      <c r="C173" s="14">
        <v>25.36</v>
      </c>
      <c r="D173" s="11"/>
      <c r="E173" s="14">
        <v>9.2</v>
      </c>
      <c r="F173" s="13">
        <v>4</v>
      </c>
      <c r="G173" s="13">
        <v>36.8</v>
      </c>
      <c r="H173" s="15">
        <v>2748</v>
      </c>
      <c r="I173" s="16">
        <v>4.873993013100437</v>
      </c>
      <c r="J173" s="13">
        <v>13393.7328</v>
      </c>
      <c r="K173" s="15">
        <v>0</v>
      </c>
      <c r="L173" s="15">
        <v>0</v>
      </c>
      <c r="M173" s="14">
        <v>13.75</v>
      </c>
      <c r="N173" s="15">
        <v>0</v>
      </c>
      <c r="O173" s="14">
        <v>68.6</v>
      </c>
      <c r="P173" s="13">
        <v>4.6875</v>
      </c>
      <c r="Q173" s="13">
        <v>321.5625</v>
      </c>
      <c r="R173" s="14">
        <v>2674.85</v>
      </c>
      <c r="S173" s="14">
        <v>67834.2</v>
      </c>
      <c r="T173" s="14">
        <v>2006.1</v>
      </c>
      <c r="U173" s="15">
        <v>0</v>
      </c>
      <c r="V173" s="13">
        <v>0</v>
      </c>
      <c r="W173" s="13">
        <v>4.8767</v>
      </c>
      <c r="X173" s="13">
        <v>13044.5172</v>
      </c>
    </row>
    <row r="174" spans="1:24" ht="13.5">
      <c r="A174" s="21" t="s">
        <v>194</v>
      </c>
      <c r="B174" s="22"/>
      <c r="C174" s="23"/>
      <c r="D174" s="24"/>
      <c r="E174" s="23">
        <f>SUM(E170:E173)</f>
        <v>36.7</v>
      </c>
      <c r="F174" s="22"/>
      <c r="G174" s="22">
        <f>SUM(G170:G173)</f>
        <v>1875.4194</v>
      </c>
      <c r="H174" s="25">
        <f>SUM(H170:H173)</f>
        <v>3673</v>
      </c>
      <c r="I174" s="22"/>
      <c r="J174" s="22">
        <f aca="true" t="shared" si="32" ref="J174:O174">SUM(J170:J173)</f>
        <v>33884.3632</v>
      </c>
      <c r="K174" s="25">
        <f t="shared" si="32"/>
        <v>0</v>
      </c>
      <c r="L174" s="25">
        <f t="shared" si="32"/>
        <v>0</v>
      </c>
      <c r="M174" s="23">
        <f t="shared" si="32"/>
        <v>24.9</v>
      </c>
      <c r="N174" s="25">
        <f t="shared" si="32"/>
        <v>0</v>
      </c>
      <c r="O174" s="23">
        <f t="shared" si="32"/>
        <v>215.9</v>
      </c>
      <c r="P174" s="22"/>
      <c r="Q174" s="22">
        <f aca="true" t="shared" si="33" ref="Q174:V174">SUM(Q170:Q173)</f>
        <v>5391.114</v>
      </c>
      <c r="R174" s="23">
        <f t="shared" si="33"/>
        <v>3468.8999999999996</v>
      </c>
      <c r="S174" s="23">
        <f t="shared" si="33"/>
        <v>87971.3</v>
      </c>
      <c r="T174" s="23">
        <f t="shared" si="33"/>
        <v>2601.7</v>
      </c>
      <c r="U174" s="25">
        <f t="shared" si="33"/>
        <v>0</v>
      </c>
      <c r="V174" s="22">
        <f t="shared" si="33"/>
        <v>0</v>
      </c>
      <c r="W174" s="22"/>
      <c r="X174" s="22">
        <f>SUM(X170:X173)</f>
        <v>30126.214699999997</v>
      </c>
    </row>
    <row r="175" ht="13.5">
      <c r="A175" s="10" t="s">
        <v>195</v>
      </c>
    </row>
    <row r="176" spans="1:24" ht="13.5">
      <c r="A176" s="12" t="s">
        <v>196</v>
      </c>
      <c r="B176" s="13">
        <v>7</v>
      </c>
      <c r="C176" s="14">
        <v>25.36</v>
      </c>
      <c r="D176" s="11"/>
      <c r="E176" s="14">
        <v>3.8</v>
      </c>
      <c r="F176" s="13">
        <v>7.000000000000001</v>
      </c>
      <c r="G176" s="13">
        <v>26.6</v>
      </c>
      <c r="H176" s="15">
        <v>192</v>
      </c>
      <c r="I176" s="13">
        <v>7</v>
      </c>
      <c r="J176" s="13">
        <v>1344</v>
      </c>
      <c r="K176" s="15">
        <v>0</v>
      </c>
      <c r="L176" s="15">
        <v>0</v>
      </c>
      <c r="M176" s="14">
        <v>2.7</v>
      </c>
      <c r="N176" s="15">
        <v>0</v>
      </c>
      <c r="O176" s="15">
        <v>22</v>
      </c>
      <c r="P176" s="13">
        <v>7</v>
      </c>
      <c r="Q176" s="13">
        <v>154</v>
      </c>
      <c r="R176" s="14">
        <v>171.1</v>
      </c>
      <c r="S176" s="14">
        <v>4339.1</v>
      </c>
      <c r="T176" s="14">
        <v>128.3</v>
      </c>
      <c r="U176" s="15">
        <v>0</v>
      </c>
      <c r="V176" s="13">
        <v>0</v>
      </c>
      <c r="W176" s="13">
        <v>7</v>
      </c>
      <c r="X176" s="13">
        <v>1197.7</v>
      </c>
    </row>
    <row r="177" spans="1:24" ht="13.5">
      <c r="A177" s="12" t="s">
        <v>197</v>
      </c>
      <c r="B177" s="13">
        <v>6</v>
      </c>
      <c r="C177" s="14">
        <v>25.36</v>
      </c>
      <c r="D177" s="11"/>
      <c r="E177" s="15">
        <v>32</v>
      </c>
      <c r="F177" s="13">
        <v>6</v>
      </c>
      <c r="G177" s="13">
        <v>192</v>
      </c>
      <c r="H177" s="15">
        <v>144</v>
      </c>
      <c r="I177" s="13">
        <v>6</v>
      </c>
      <c r="J177" s="13">
        <v>864</v>
      </c>
      <c r="K177" s="15">
        <v>0</v>
      </c>
      <c r="L177" s="15">
        <v>0</v>
      </c>
      <c r="M177" s="14">
        <v>2.6</v>
      </c>
      <c r="N177" s="15">
        <v>0</v>
      </c>
      <c r="O177" s="15">
        <v>13</v>
      </c>
      <c r="P177" s="13">
        <v>6</v>
      </c>
      <c r="Q177" s="13">
        <v>78</v>
      </c>
      <c r="R177" s="14">
        <v>160.4</v>
      </c>
      <c r="S177" s="14">
        <v>4067.8</v>
      </c>
      <c r="T177" s="14">
        <v>120.3</v>
      </c>
      <c r="U177" s="15">
        <v>0</v>
      </c>
      <c r="V177" s="13">
        <v>0</v>
      </c>
      <c r="W177" s="13">
        <v>6</v>
      </c>
      <c r="X177" s="13">
        <v>962.4</v>
      </c>
    </row>
    <row r="178" spans="1:24" ht="13.5">
      <c r="A178" s="12" t="s">
        <v>198</v>
      </c>
      <c r="B178" s="13">
        <v>7</v>
      </c>
      <c r="C178" s="14">
        <v>25.36</v>
      </c>
      <c r="D178" s="11"/>
      <c r="E178" s="14">
        <v>14.8</v>
      </c>
      <c r="F178" s="13">
        <v>8.216216216216216</v>
      </c>
      <c r="G178" s="13">
        <v>121.6</v>
      </c>
      <c r="H178" s="15">
        <v>96</v>
      </c>
      <c r="I178" s="16">
        <v>8</v>
      </c>
      <c r="J178" s="13">
        <v>768</v>
      </c>
      <c r="K178" s="15">
        <v>0</v>
      </c>
      <c r="L178" s="15">
        <v>0</v>
      </c>
      <c r="M178" s="14">
        <v>1.2</v>
      </c>
      <c r="N178" s="15">
        <v>0</v>
      </c>
      <c r="O178" s="15">
        <v>23</v>
      </c>
      <c r="P178" s="13">
        <v>8</v>
      </c>
      <c r="Q178" s="13">
        <v>184</v>
      </c>
      <c r="R178" s="14">
        <v>86.6</v>
      </c>
      <c r="S178" s="14">
        <v>2196.2</v>
      </c>
      <c r="T178" s="14">
        <v>65</v>
      </c>
      <c r="U178" s="15">
        <v>0</v>
      </c>
      <c r="V178" s="13">
        <v>0</v>
      </c>
      <c r="W178" s="13">
        <v>8.03</v>
      </c>
      <c r="X178" s="13">
        <v>695.4</v>
      </c>
    </row>
    <row r="179" spans="1:24" ht="13.5">
      <c r="A179" s="21" t="s">
        <v>199</v>
      </c>
      <c r="B179" s="22"/>
      <c r="C179" s="23"/>
      <c r="D179" s="24"/>
      <c r="E179" s="23">
        <f>SUM(E176:E178)</f>
        <v>50.599999999999994</v>
      </c>
      <c r="F179" s="22"/>
      <c r="G179" s="22">
        <f>SUM(G176:G178)</f>
        <v>340.2</v>
      </c>
      <c r="H179" s="25">
        <f>SUM(H176:H178)</f>
        <v>432</v>
      </c>
      <c r="I179" s="22"/>
      <c r="J179" s="22">
        <f aca="true" t="shared" si="34" ref="J179:O179">SUM(J176:J178)</f>
        <v>2976</v>
      </c>
      <c r="K179" s="25">
        <f t="shared" si="34"/>
        <v>0</v>
      </c>
      <c r="L179" s="25">
        <f t="shared" si="34"/>
        <v>0</v>
      </c>
      <c r="M179" s="23">
        <f t="shared" si="34"/>
        <v>6.500000000000001</v>
      </c>
      <c r="N179" s="25">
        <f t="shared" si="34"/>
        <v>0</v>
      </c>
      <c r="O179" s="25">
        <f t="shared" si="34"/>
        <v>58</v>
      </c>
      <c r="P179" s="22"/>
      <c r="Q179" s="22">
        <f aca="true" t="shared" si="35" ref="Q179:V179">SUM(Q176:Q178)</f>
        <v>416</v>
      </c>
      <c r="R179" s="23">
        <f t="shared" si="35"/>
        <v>418.1</v>
      </c>
      <c r="S179" s="23">
        <f t="shared" si="35"/>
        <v>10603.100000000002</v>
      </c>
      <c r="T179" s="23">
        <f t="shared" si="35"/>
        <v>313.6</v>
      </c>
      <c r="U179" s="25">
        <f t="shared" si="35"/>
        <v>0</v>
      </c>
      <c r="V179" s="22">
        <f t="shared" si="35"/>
        <v>0</v>
      </c>
      <c r="W179" s="22"/>
      <c r="X179" s="22">
        <f>SUM(X176:X178)</f>
        <v>2855.5</v>
      </c>
    </row>
    <row r="180" ht="13.5">
      <c r="A180" s="10" t="s">
        <v>200</v>
      </c>
    </row>
    <row r="181" spans="1:24" ht="13.5">
      <c r="A181" s="12" t="s">
        <v>201</v>
      </c>
      <c r="B181" s="13">
        <v>4.5</v>
      </c>
      <c r="C181" s="14">
        <v>25.36</v>
      </c>
      <c r="D181" s="11"/>
      <c r="E181" s="14">
        <v>15.5</v>
      </c>
      <c r="F181" s="13">
        <v>8.75</v>
      </c>
      <c r="G181" s="13">
        <v>135.625</v>
      </c>
      <c r="H181" s="15">
        <v>12</v>
      </c>
      <c r="I181" s="16">
        <v>10</v>
      </c>
      <c r="J181" s="13">
        <v>120</v>
      </c>
      <c r="K181" s="15">
        <v>0</v>
      </c>
      <c r="L181" s="15">
        <v>0</v>
      </c>
      <c r="M181" s="14">
        <v>0.3</v>
      </c>
      <c r="N181" s="15">
        <v>0</v>
      </c>
      <c r="O181" s="15">
        <v>0</v>
      </c>
      <c r="P181" s="13">
        <v>0</v>
      </c>
      <c r="Q181" s="13">
        <v>0</v>
      </c>
      <c r="R181" s="14">
        <v>27.2</v>
      </c>
      <c r="S181" s="14">
        <v>689.8</v>
      </c>
      <c r="T181" s="14">
        <v>20.4</v>
      </c>
      <c r="U181" s="15">
        <v>0</v>
      </c>
      <c r="V181" s="13">
        <v>0</v>
      </c>
      <c r="W181" s="13">
        <v>9.3015</v>
      </c>
      <c r="X181" s="13">
        <v>253</v>
      </c>
    </row>
    <row r="182" spans="1:24" ht="13.5">
      <c r="A182" s="12" t="s">
        <v>202</v>
      </c>
      <c r="B182" s="13">
        <v>9.9375</v>
      </c>
      <c r="C182" s="14">
        <v>25.36</v>
      </c>
      <c r="D182" s="11"/>
      <c r="E182" s="14">
        <v>36.4</v>
      </c>
      <c r="F182" s="13">
        <v>9.92445054945055</v>
      </c>
      <c r="G182" s="13">
        <v>361.25</v>
      </c>
      <c r="H182" s="15">
        <v>600</v>
      </c>
      <c r="I182" s="13">
        <v>8.8233</v>
      </c>
      <c r="J182" s="13">
        <v>5293.98</v>
      </c>
      <c r="K182" s="15">
        <v>0</v>
      </c>
      <c r="L182" s="15">
        <v>0</v>
      </c>
      <c r="M182" s="14">
        <v>28.8</v>
      </c>
      <c r="N182" s="15">
        <v>0</v>
      </c>
      <c r="O182" s="15">
        <v>77</v>
      </c>
      <c r="P182" s="13">
        <v>8.75</v>
      </c>
      <c r="Q182" s="13">
        <v>673.75</v>
      </c>
      <c r="R182" s="14">
        <v>530.6</v>
      </c>
      <c r="S182" s="14">
        <v>13456</v>
      </c>
      <c r="T182" s="14">
        <v>398</v>
      </c>
      <c r="U182" s="15">
        <v>0</v>
      </c>
      <c r="V182" s="13">
        <v>0</v>
      </c>
      <c r="W182" s="13">
        <v>8.9131</v>
      </c>
      <c r="X182" s="13">
        <v>4729.2884</v>
      </c>
    </row>
    <row r="183" spans="1:24" ht="13.5">
      <c r="A183" s="12" t="s">
        <v>203</v>
      </c>
      <c r="B183" s="13">
        <v>15</v>
      </c>
      <c r="C183" s="14">
        <v>25.36</v>
      </c>
      <c r="D183" s="11"/>
      <c r="E183" s="15">
        <v>12</v>
      </c>
      <c r="F183" s="13">
        <v>12</v>
      </c>
      <c r="G183" s="13">
        <v>144</v>
      </c>
      <c r="H183" s="15">
        <v>132</v>
      </c>
      <c r="I183" s="13">
        <v>12</v>
      </c>
      <c r="J183" s="13">
        <v>1584</v>
      </c>
      <c r="K183" s="15">
        <v>0</v>
      </c>
      <c r="L183" s="15">
        <v>0</v>
      </c>
      <c r="M183" s="14">
        <v>1.75</v>
      </c>
      <c r="N183" s="15">
        <v>0</v>
      </c>
      <c r="O183" s="15">
        <v>23</v>
      </c>
      <c r="P183" s="13">
        <v>12</v>
      </c>
      <c r="Q183" s="13">
        <v>276</v>
      </c>
      <c r="R183" s="14">
        <v>119.25</v>
      </c>
      <c r="S183" s="14">
        <v>3024.2</v>
      </c>
      <c r="T183" s="14">
        <v>89.4</v>
      </c>
      <c r="U183" s="15">
        <v>0</v>
      </c>
      <c r="V183" s="13">
        <v>0</v>
      </c>
      <c r="W183" s="13">
        <v>12</v>
      </c>
      <c r="X183" s="13">
        <v>1431</v>
      </c>
    </row>
    <row r="184" spans="1:24" ht="13.5">
      <c r="A184" s="12" t="s">
        <v>204</v>
      </c>
      <c r="B184" s="13">
        <v>8</v>
      </c>
      <c r="C184" s="14">
        <v>25.36</v>
      </c>
      <c r="D184" s="11"/>
      <c r="E184" s="14">
        <v>19.8</v>
      </c>
      <c r="F184" s="13">
        <v>7.60860606060606</v>
      </c>
      <c r="G184" s="13">
        <v>150.6504</v>
      </c>
      <c r="H184" s="15">
        <v>480</v>
      </c>
      <c r="I184" s="13">
        <v>7.41794</v>
      </c>
      <c r="J184" s="13">
        <v>3560.6112</v>
      </c>
      <c r="K184" s="15">
        <v>0</v>
      </c>
      <c r="L184" s="15">
        <v>0</v>
      </c>
      <c r="M184" s="14">
        <v>0.75</v>
      </c>
      <c r="N184" s="15">
        <v>0</v>
      </c>
      <c r="O184" s="15">
        <v>30</v>
      </c>
      <c r="P184" s="13">
        <v>7.3542000000000005</v>
      </c>
      <c r="Q184" s="13">
        <v>220.626</v>
      </c>
      <c r="R184" s="14">
        <v>469.05</v>
      </c>
      <c r="S184" s="14">
        <v>11895.1</v>
      </c>
      <c r="T184" s="14">
        <v>351.8</v>
      </c>
      <c r="U184" s="15">
        <v>0</v>
      </c>
      <c r="V184" s="13">
        <v>0</v>
      </c>
      <c r="W184" s="13">
        <v>7.4302</v>
      </c>
      <c r="X184" s="13">
        <v>3485.12</v>
      </c>
    </row>
    <row r="185" spans="1:24" ht="13.5">
      <c r="A185" s="21" t="s">
        <v>205</v>
      </c>
      <c r="B185" s="22"/>
      <c r="C185" s="23"/>
      <c r="D185" s="24"/>
      <c r="E185" s="23">
        <f>SUM(E181:E184)</f>
        <v>83.7</v>
      </c>
      <c r="F185" s="22"/>
      <c r="G185" s="22">
        <f>SUM(G181:G184)</f>
        <v>791.5254</v>
      </c>
      <c r="H185" s="25">
        <f>SUM(H181:H184)</f>
        <v>1224</v>
      </c>
      <c r="I185" s="22"/>
      <c r="J185" s="22">
        <f aca="true" t="shared" si="36" ref="J185:O185">SUM(J181:J184)</f>
        <v>10558.591199999999</v>
      </c>
      <c r="K185" s="25">
        <f t="shared" si="36"/>
        <v>0</v>
      </c>
      <c r="L185" s="25">
        <f t="shared" si="36"/>
        <v>0</v>
      </c>
      <c r="M185" s="23">
        <f t="shared" si="36"/>
        <v>31.6</v>
      </c>
      <c r="N185" s="25">
        <f t="shared" si="36"/>
        <v>0</v>
      </c>
      <c r="O185" s="25">
        <f t="shared" si="36"/>
        <v>130</v>
      </c>
      <c r="P185" s="22"/>
      <c r="Q185" s="22">
        <f aca="true" t="shared" si="37" ref="Q185:V185">SUM(Q181:Q184)</f>
        <v>1170.376</v>
      </c>
      <c r="R185" s="23">
        <f t="shared" si="37"/>
        <v>1146.1000000000001</v>
      </c>
      <c r="S185" s="23">
        <f t="shared" si="37"/>
        <v>29065.1</v>
      </c>
      <c r="T185" s="23">
        <f t="shared" si="37"/>
        <v>859.5999999999999</v>
      </c>
      <c r="U185" s="25">
        <f t="shared" si="37"/>
        <v>0</v>
      </c>
      <c r="V185" s="22">
        <f t="shared" si="37"/>
        <v>0</v>
      </c>
      <c r="W185" s="22"/>
      <c r="X185" s="22">
        <f>SUM(X181:X184)</f>
        <v>9898.4084</v>
      </c>
    </row>
    <row r="186" spans="1:24" ht="13.5">
      <c r="A186" s="26" t="s">
        <v>206</v>
      </c>
      <c r="B186" s="27"/>
      <c r="C186" s="28"/>
      <c r="D186" s="26"/>
      <c r="E186" s="29">
        <f>SUM(E174,E179,E185)</f>
        <v>171</v>
      </c>
      <c r="F186" s="27"/>
      <c r="G186" s="27">
        <f>SUM(G174,G179,G185)</f>
        <v>3007.1448</v>
      </c>
      <c r="H186" s="29">
        <f>SUM(H174,H179,H185)</f>
        <v>5329</v>
      </c>
      <c r="I186" s="27"/>
      <c r="J186" s="27">
        <f aca="true" t="shared" si="38" ref="J186:O186">SUM(J174,J179,J185)</f>
        <v>47418.9544</v>
      </c>
      <c r="K186" s="29">
        <f t="shared" si="38"/>
        <v>0</v>
      </c>
      <c r="L186" s="29">
        <f t="shared" si="38"/>
        <v>0</v>
      </c>
      <c r="M186" s="29">
        <f t="shared" si="38"/>
        <v>63</v>
      </c>
      <c r="N186" s="29">
        <f t="shared" si="38"/>
        <v>0</v>
      </c>
      <c r="O186" s="28">
        <f t="shared" si="38"/>
        <v>403.9</v>
      </c>
      <c r="P186" s="27"/>
      <c r="Q186" s="27">
        <f aca="true" t="shared" si="39" ref="Q186:V186">SUM(Q174,Q179,Q185)</f>
        <v>6977.49</v>
      </c>
      <c r="R186" s="28">
        <f t="shared" si="39"/>
        <v>5033.099999999999</v>
      </c>
      <c r="S186" s="28">
        <f t="shared" si="39"/>
        <v>127639.5</v>
      </c>
      <c r="T186" s="28">
        <f t="shared" si="39"/>
        <v>3774.8999999999996</v>
      </c>
      <c r="U186" s="29">
        <f t="shared" si="39"/>
        <v>0</v>
      </c>
      <c r="V186" s="27">
        <f t="shared" si="39"/>
        <v>0</v>
      </c>
      <c r="W186" s="27"/>
      <c r="X186" s="27">
        <f>SUM(X174,X179,X185)</f>
        <v>42880.1231</v>
      </c>
    </row>
    <row r="187" spans="1:24" ht="13.5">
      <c r="A187" s="35" t="s">
        <v>207</v>
      </c>
      <c r="B187" s="36"/>
      <c r="C187" s="37"/>
      <c r="D187" s="35"/>
      <c r="E187" s="37">
        <f>SUM(E44,E161,E167,E186)</f>
        <v>3747.8700000000003</v>
      </c>
      <c r="F187" s="36"/>
      <c r="G187" s="36">
        <f>SUM(G44,G161,G167,G186)</f>
        <v>45409.9072</v>
      </c>
      <c r="H187" s="38">
        <f>SUM(H44,H161,H167,H186)</f>
        <v>96991</v>
      </c>
      <c r="I187" s="36"/>
      <c r="J187" s="36">
        <f aca="true" t="shared" si="40" ref="J187:O187">SUM(J44,J161,J167,J186)</f>
        <v>575457.0645000001</v>
      </c>
      <c r="K187" s="38">
        <f t="shared" si="40"/>
        <v>0</v>
      </c>
      <c r="L187" s="38">
        <f t="shared" si="40"/>
        <v>0</v>
      </c>
      <c r="M187" s="37">
        <f t="shared" si="40"/>
        <v>188.13</v>
      </c>
      <c r="N187" s="38">
        <f t="shared" si="40"/>
        <v>0</v>
      </c>
      <c r="O187" s="37">
        <f t="shared" si="40"/>
        <v>6195.19</v>
      </c>
      <c r="P187" s="36"/>
      <c r="Q187" s="36">
        <f aca="true" t="shared" si="41" ref="Q187:V187">SUM(Q44,Q161,Q167,Q186)</f>
        <v>61225.62529999999</v>
      </c>
      <c r="R187" s="37">
        <f t="shared" si="41"/>
        <v>94355.56</v>
      </c>
      <c r="S187" s="37">
        <f t="shared" si="41"/>
        <v>2383309.1</v>
      </c>
      <c r="T187" s="37">
        <f t="shared" si="41"/>
        <v>70489.1</v>
      </c>
      <c r="U187" s="38">
        <f t="shared" si="41"/>
        <v>0</v>
      </c>
      <c r="V187" s="36">
        <f t="shared" si="41"/>
        <v>0</v>
      </c>
      <c r="W187" s="36"/>
      <c r="X187" s="36">
        <f>SUM(X44,X161,X167,X186)</f>
        <v>557591.9092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Usage Report</dc:title>
  <dc:subject>Usage Report</dc:subject>
  <dc:creator>BarkeepOnline</dc:creator>
  <cp:keywords/>
  <dc:description>Usage Report</dc:description>
  <cp:lastModifiedBy>Tim Eicher</cp:lastModifiedBy>
  <dcterms:created xsi:type="dcterms:W3CDTF">2018-05-21T17:22:01Z</dcterms:created>
  <dcterms:modified xsi:type="dcterms:W3CDTF">2018-05-22T00:22:32Z</dcterms:modified>
  <cp:category/>
  <cp:version/>
  <cp:contentType/>
  <cp:contentStatus/>
</cp:coreProperties>
</file>